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OPĆI DIO" sheetId="1" r:id="rId1"/>
    <sheet name="PLAN PRIHODA" sheetId="2" r:id="rId2"/>
    <sheet name="List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<sst xmlns="http://schemas.openxmlformats.org/spreadsheetml/2006/main" count="318" uniqueCount="158">
  <si>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</si>
  <si>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</si>
  <si>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</si>
  <si>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</si>
  <si>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</si>
  <si>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</si>
  <si>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</si>
  <si>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</si>
  <si>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</si>
  <si>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</si>
  <si>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</si>
  <si>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</si>
  <si>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</si>
  <si>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</si>
  <si>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</si>
  <si>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</si>
  <si>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</si>
  <si>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</si>
  <si>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</si>
  <si>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</si>
  <si>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</si>
  <si>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</si>
  <si>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</si>
  <si>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</si>
  <si>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</si>
  <si>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</si>
  <si>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</si>
  <si>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</si>
  <si>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</si>
  <si>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</si>
  <si>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</si>
  <si>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</si>
  <si>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</si>
  <si>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</si>
  <si>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</si>
  <si>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</si>
  <si>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</si>
  <si>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</si>
  <si>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</si>
  <si>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</si>
  <si>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</si>
  <si>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</si>
  <si>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</si>
  <si>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</si>
  <si>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</si>
  <si>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</si>
  <si>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</si>
  <si>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</si>
  <si>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</si>
  <si>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</si>
  <si>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</si>
  <si>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</si>
  <si>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</si>
  <si>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</si>
  <si>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</si>
  <si>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</si>
  <si>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</si>
  <si>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</si>
  <si>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</si>
  <si>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</si>
  <si>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</si>
  <si>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</si>
  <si>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</si>
  <si>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</si>
  <si>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</si>
  <si>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</si>
  <si>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</si>
  <si>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</si>
  <si>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</si>
  <si>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</si>
  <si>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</si>
  <si>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</si>
  <si>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</si>
  <si>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</si>
  <si>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</si>
  <si>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</si>
  <si>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</si>
  <si>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</si>
  <si>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</si>
  <si>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</si>
  <si>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</si>
  <si>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</si>
  <si>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</si>
  <si>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</si>
  <si>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</si>
  <si>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</si>
  <si>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</si>
  <si>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</si>
  <si>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</si>
  <si>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</si>
  <si>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</si>
  <si>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Pomoći - državni proračun</t>
  </si>
  <si>
    <t>Pomoći - AZOO</t>
  </si>
  <si>
    <t>Pomoći - HZZ</t>
  </si>
  <si>
    <t>Program 1003  Minimalni standard u osnovnom školstvu - materijalni i financijski rashodi</t>
  </si>
  <si>
    <t>Tekući projekt T100002 Županijska stručna vijeća</t>
  </si>
  <si>
    <t>Tekući projekt T1000015 Učenička zadruga</t>
  </si>
  <si>
    <t>Tekući projekt T1000027 Međunarodna suradnja</t>
  </si>
  <si>
    <t>Prihodi od posebne namjene</t>
  </si>
  <si>
    <t>Zatezne kamate</t>
  </si>
  <si>
    <t>Dop. za obvezno osig. u sluč. nezapo.</t>
  </si>
  <si>
    <t>Oprema za održavanje i zaštitu</t>
  </si>
  <si>
    <t>PRIHODI OD PRODAJE NEFINANCIJSKE IMOVINE</t>
  </si>
  <si>
    <t>2019.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</si>
  <si>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</si>
  <si>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</si>
  <si>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</si>
  <si>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</si>
  <si>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</si>
  <si>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</si>
  <si>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RASHODI ZA NABAVU NEFINANCIJSKE IMOVINE</t>
  </si>
  <si>
    <t>Rashodi za nabavu proizvedene dugotrajne imovine</t>
  </si>
  <si>
    <t xml:space="preserve">Postrojenja i oprema </t>
  </si>
  <si>
    <t>Pomoći - gradski/općinski proračun</t>
  </si>
  <si>
    <t xml:space="preserve"> </t>
  </si>
  <si>
    <t>Tekući projekt  Školska shema</t>
  </si>
  <si>
    <t xml:space="preserve">RASHODI POSLOVANJA </t>
  </si>
  <si>
    <t xml:space="preserve">Materijal i sirovine MLIJEKO </t>
  </si>
  <si>
    <t>Materijal i sirovine VOĆE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</si>
  <si>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</si>
  <si>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</si>
  <si>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</si>
  <si>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</si>
  <si>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</si>
  <si>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</si>
  <si>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</si>
  <si>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</si>
  <si>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</si>
  <si>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2020.</t>
  </si>
  <si>
    <t>Ukupno prihodi i primici za 2020.</t>
  </si>
  <si>
    <t xml:space="preserve"> PLAN  RASHODA I IZDATAKA</t>
  </si>
  <si>
    <t>PRIJEDLOG  PLANA ZA 2018.</t>
  </si>
  <si>
    <t>Projekcija plana za 2020.</t>
  </si>
  <si>
    <t>Troškovi sudskih postupaka</t>
  </si>
  <si>
    <t>Članarine i norme</t>
  </si>
  <si>
    <t>Pristrojbe i naknade</t>
  </si>
  <si>
    <t xml:space="preserve">Tekući projekt T100029 Prsten potpore III.- pomoćnici u nastavi i stručni komunikacijski posrednici za učenike  s teškoćama u razvoju </t>
  </si>
  <si>
    <t>Tekući projekt -  Školska prehrana za djecu u riziku od siromaštva</t>
  </si>
  <si>
    <t>OŠ RUGVICA</t>
  </si>
  <si>
    <t>OIB:46613109380</t>
  </si>
  <si>
    <t>Program 1004 Produženi boravak uč.</t>
  </si>
  <si>
    <t>Aktivnost A100001 Plaće i ostali rash.zaposl.</t>
  </si>
  <si>
    <t>Plaće/bruto/</t>
  </si>
  <si>
    <t>Dopinos za zdrav.osig.</t>
  </si>
  <si>
    <t>Dopr.za obv.osigur.usl.nezaposl.</t>
  </si>
  <si>
    <t>Naknade za prijevoz na posao</t>
  </si>
  <si>
    <t>Tekući projekt T10000 Nabava udžbenika za učenike škol.god.2018/2019.</t>
  </si>
  <si>
    <t>Program 1004 Nabava udžbenika za uč.škol.god.2018/2019.</t>
  </si>
  <si>
    <t>Literatura,knjige i ostalo</t>
  </si>
  <si>
    <t xml:space="preserve">  </t>
  </si>
  <si>
    <t>Ukupno po izvorima</t>
  </si>
  <si>
    <t>Ukupno prih.i primici za 2018.</t>
  </si>
  <si>
    <r>
      <t>PRIJEDLOG FINANCIJSKOG PLANA (OŠ RUGVICA-14226</t>
    </r>
    <r>
      <rPr>
        <b/>
        <sz val="10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</si>
  <si>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Rugvica, 27.12.2017.</t>
  </si>
  <si>
    <t>Ravnatelj OŠ:</t>
  </si>
  <si>
    <t>Robert Munđer, mag.cin.</t>
  </si>
  <si>
    <t>R.Munđer, mag.cin.</t>
  </si>
  <si>
    <t>___________________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</si>
</sst>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3" fontId="27" fillId="48" borderId="17" xfId="0" applyNumberFormat="1" applyFont="1" applyFill="1" applyBorder="1" applyAlignment="1" applyProtection="1">
      <alignment horizontal="right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 horizontal="righ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0" fontId="27" fillId="20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3" fontId="27" fillId="24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 horizontal="right"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0" fontId="27" fillId="50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/>
      <protection/>
    </xf>
    <xf numFmtId="0" fontId="27" fillId="49" borderId="17" xfId="0" applyNumberFormat="1" applyFont="1" applyFill="1" applyBorder="1" applyAlignment="1" applyProtection="1">
      <alignment/>
      <protection/>
    </xf>
    <xf numFmtId="0" fontId="27" fillId="28" borderId="17" xfId="0" applyNumberFormat="1" applyFont="1" applyFill="1" applyBorder="1" applyAlignment="1" applyProtection="1">
      <alignment horizontal="right"/>
      <protection/>
    </xf>
    <xf numFmtId="0" fontId="27" fillId="48" borderId="17" xfId="0" applyNumberFormat="1" applyFont="1" applyFill="1" applyBorder="1" applyAlignment="1" applyProtection="1">
      <alignment horizontal="right"/>
      <protection/>
    </xf>
    <xf numFmtId="0" fontId="27" fillId="28" borderId="17" xfId="0" applyNumberFormat="1" applyFont="1" applyFill="1" applyBorder="1" applyAlignment="1" applyProtection="1">
      <alignment horizontal="center" vertical="center" shrinkToFi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3" fontId="27" fillId="51" borderId="50" xfId="0" applyNumberFormat="1" applyFont="1" applyFill="1" applyBorder="1" applyAlignment="1" applyProtection="1">
      <alignment vertical="center"/>
      <protection/>
    </xf>
    <xf numFmtId="0" fontId="0" fillId="51" borderId="38" xfId="0" applyNumberFormat="1" applyFont="1" applyFill="1" applyBorder="1" applyAlignment="1" applyProtection="1">
      <alignment vertic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1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2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3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25" fillId="51" borderId="17" xfId="0" applyNumberFormat="1" applyFont="1" applyFill="1" applyBorder="1" applyAlignment="1" applyProtection="1">
      <alignment horizontal="center"/>
      <protection/>
    </xf>
    <xf numFmtId="0" fontId="27" fillId="51" borderId="17" xfId="0" applyNumberFormat="1" applyFont="1" applyFill="1" applyBorder="1" applyAlignment="1" applyProtection="1">
      <alignment wrapText="1"/>
      <protection/>
    </xf>
    <xf numFmtId="4" fontId="25" fillId="51" borderId="17" xfId="0" applyNumberFormat="1" applyFont="1" applyFill="1" applyBorder="1" applyAlignment="1" applyProtection="1">
      <alignment/>
      <protection/>
    </xf>
    <xf numFmtId="3" fontId="25" fillId="51" borderId="17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2" fontId="27" fillId="48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/>
      <protection/>
    </xf>
    <xf numFmtId="2" fontId="27" fillId="50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 wrapText="1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50" borderId="17" xfId="0" applyNumberFormat="1" applyFont="1" applyFill="1" applyBorder="1" applyAlignment="1" applyProtection="1">
      <alignment horizontal="right"/>
      <protection/>
    </xf>
    <xf numFmtId="4" fontId="26" fillId="28" borderId="17" xfId="0" applyNumberFormat="1" applyFont="1" applyFill="1" applyBorder="1" applyAlignment="1" applyProtection="1">
      <alignment horizontal="right"/>
      <protection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45" fillId="0" borderId="54" xfId="0" applyNumberFormat="1" applyFont="1" applyBorder="1" applyAlignment="1">
      <alignment/>
    </xf>
    <xf numFmtId="0" fontId="17" fillId="34" borderId="56" xfId="75" applyBorder="1" applyAlignment="1">
      <alignment/>
    </xf>
    <xf numFmtId="0" fontId="17" fillId="34" borderId="57" xfId="75" applyBorder="1" applyAlignment="1">
      <alignment/>
    </xf>
    <xf numFmtId="0" fontId="17" fillId="34" borderId="58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9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0" fontId="22" fillId="0" borderId="5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22" fillId="0" borderId="5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1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3" fontId="27" fillId="28" borderId="17" xfId="0" applyNumberFormat="1" applyFont="1" applyFill="1" applyBorder="1" applyAlignment="1" applyProtection="1">
      <alignment horizontal="left" wrapText="1"/>
      <protection/>
    </xf>
    <xf numFmtId="3" fontId="27" fillId="50" borderId="17" xfId="0" applyNumberFormat="1" applyFont="1" applyFill="1" applyBorder="1" applyAlignment="1" applyProtection="1">
      <alignment horizontal="left"/>
      <protection/>
    </xf>
    <xf numFmtId="3" fontId="27" fillId="28" borderId="17" xfId="0" applyNumberFormat="1" applyFont="1" applyFill="1" applyBorder="1" applyAlignment="1" applyProtection="1">
      <alignment horizontal="left"/>
      <protection/>
    </xf>
    <xf numFmtId="0" fontId="27" fillId="50" borderId="17" xfId="0" applyNumberFormat="1" applyFont="1" applyFill="1" applyBorder="1" applyAlignment="1" applyProtection="1">
      <alignment horizontal="left" wrapText="1"/>
      <protection/>
    </xf>
    <xf numFmtId="3" fontId="27" fillId="20" borderId="17" xfId="0" applyNumberFormat="1" applyFont="1" applyFill="1" applyBorder="1" applyAlignment="1" applyProtection="1">
      <alignment horizontal="left"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0" fontId="27" fillId="50" borderId="17" xfId="0" applyNumberFormat="1" applyFont="1" applyFill="1" applyBorder="1" applyAlignment="1" applyProtection="1">
      <alignment horizontal="left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0" fontId="27" fillId="28" borderId="17" xfId="0" applyNumberFormat="1" applyFont="1" applyFill="1" applyBorder="1" applyAlignment="1" applyProtection="1">
      <alignment horizontal="left"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7" fillId="50" borderId="50" xfId="0" applyNumberFormat="1" applyFont="1" applyFill="1" applyBorder="1" applyAlignment="1" applyProtection="1">
      <alignment horizontal="left"/>
      <protection/>
    </xf>
    <xf numFmtId="0" fontId="27" fillId="50" borderId="38" xfId="0" applyNumberFormat="1" applyFont="1" applyFill="1" applyBorder="1" applyAlignment="1" applyProtection="1">
      <alignment horizontal="left"/>
      <protection/>
    </xf>
    <xf numFmtId="0" fontId="27" fillId="20" borderId="50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4" fontId="27" fillId="48" borderId="17" xfId="0" applyNumberFormat="1" applyFont="1" applyFill="1" applyBorder="1" applyAlignment="1" applyProtection="1">
      <alignment wrapText="1"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857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5835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583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1">
      <selection activeCell="E29" sqref="E29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41" t="s">
        <v>152</v>
      </c>
      <c r="B1" s="241"/>
      <c r="C1" s="241"/>
      <c r="D1" s="241"/>
      <c r="E1" s="241"/>
    </row>
    <row r="2" spans="1:5" s="54" customFormat="1" ht="25.5" customHeight="1">
      <c r="A2" s="241" t="s">
        <v>33</v>
      </c>
      <c r="B2" s="241"/>
      <c r="C2" s="241"/>
      <c r="D2" s="241"/>
      <c r="E2" s="241"/>
    </row>
    <row r="3" spans="1:5" ht="25.5" customHeight="1" hidden="1">
      <c r="A3" s="173"/>
      <c r="B3" s="173"/>
      <c r="C3" s="174"/>
      <c r="D3" s="174"/>
      <c r="E3" s="174"/>
    </row>
    <row r="4" spans="1:5" ht="9" customHeight="1" hidden="1">
      <c r="A4" s="235" t="s">
        <v>119</v>
      </c>
      <c r="B4" s="236"/>
      <c r="C4" s="175" t="s">
        <v>120</v>
      </c>
      <c r="D4" s="175" t="s">
        <v>121</v>
      </c>
      <c r="E4" s="175" t="s">
        <v>122</v>
      </c>
    </row>
    <row r="5" spans="1:5" ht="25.5" customHeight="1">
      <c r="A5" s="191"/>
      <c r="B5" s="192" t="s">
        <v>119</v>
      </c>
      <c r="C5" s="175" t="s">
        <v>120</v>
      </c>
      <c r="D5" s="175" t="s">
        <v>121</v>
      </c>
      <c r="E5" s="175" t="s">
        <v>122</v>
      </c>
    </row>
    <row r="6" spans="1:5" s="49" customFormat="1" ht="26.25" customHeight="1">
      <c r="A6" s="228" t="s">
        <v>34</v>
      </c>
      <c r="B6" s="229"/>
      <c r="C6" s="176">
        <v>12016209</v>
      </c>
      <c r="D6" s="176">
        <v>12016209</v>
      </c>
      <c r="E6" s="176">
        <v>12016209</v>
      </c>
    </row>
    <row r="7" spans="1:5" ht="15.75" customHeight="1">
      <c r="A7" s="228" t="s">
        <v>0</v>
      </c>
      <c r="B7" s="229"/>
      <c r="C7" s="176">
        <v>12016209</v>
      </c>
      <c r="D7" s="176">
        <v>12016209</v>
      </c>
      <c r="E7" s="176">
        <v>12016209</v>
      </c>
    </row>
    <row r="8" spans="1:5" ht="15.75" customHeight="1">
      <c r="A8" s="239" t="s">
        <v>102</v>
      </c>
      <c r="B8" s="240"/>
      <c r="C8" s="176"/>
      <c r="D8" s="176"/>
      <c r="E8" s="176"/>
    </row>
    <row r="9" spans="1:5" ht="12.75">
      <c r="A9" s="239" t="s">
        <v>35</v>
      </c>
      <c r="B9" s="240"/>
      <c r="C9" s="176">
        <v>12016209</v>
      </c>
      <c r="D9" s="176">
        <v>12016209</v>
      </c>
      <c r="E9" s="176">
        <v>12016209</v>
      </c>
    </row>
    <row r="10" spans="1:5" ht="12.75" customHeight="1">
      <c r="A10" s="228" t="s">
        <v>1</v>
      </c>
      <c r="B10" s="229"/>
      <c r="C10" s="176">
        <v>11734209</v>
      </c>
      <c r="D10" s="176">
        <v>11734209</v>
      </c>
      <c r="E10" s="176">
        <v>11734209</v>
      </c>
    </row>
    <row r="11" spans="1:5" ht="15.75" customHeight="1">
      <c r="A11" s="239" t="s">
        <v>2</v>
      </c>
      <c r="B11" s="240"/>
      <c r="C11" s="176">
        <v>282000</v>
      </c>
      <c r="D11" s="176">
        <v>282000</v>
      </c>
      <c r="E11" s="176">
        <v>282000</v>
      </c>
    </row>
    <row r="12" spans="1:5" ht="27.75" customHeight="1">
      <c r="A12" s="230" t="s">
        <v>3</v>
      </c>
      <c r="B12" s="231"/>
      <c r="C12" s="177">
        <f>SUM(C6-C9)</f>
        <v>0</v>
      </c>
      <c r="D12" s="177">
        <f>SUM(D6-D9)</f>
        <v>0</v>
      </c>
      <c r="E12" s="177">
        <f>SUM(E6-E9)</f>
        <v>0</v>
      </c>
    </row>
    <row r="13" spans="1:5" ht="21.75" customHeight="1">
      <c r="A13" s="232"/>
      <c r="B13" s="232"/>
      <c r="C13" s="232"/>
      <c r="D13" s="232"/>
      <c r="E13" s="232"/>
    </row>
    <row r="14" spans="1:5" ht="25.5" customHeight="1">
      <c r="A14" s="235" t="s">
        <v>123</v>
      </c>
      <c r="B14" s="236"/>
      <c r="C14" s="175" t="s">
        <v>120</v>
      </c>
      <c r="D14" s="175" t="s">
        <v>121</v>
      </c>
      <c r="E14" s="175" t="s">
        <v>122</v>
      </c>
    </row>
    <row r="15" spans="1:5" ht="28.5" customHeight="1">
      <c r="A15" s="237" t="s">
        <v>124</v>
      </c>
      <c r="B15" s="238"/>
      <c r="C15" s="178"/>
      <c r="D15" s="179"/>
      <c r="E15" s="179"/>
    </row>
    <row r="16" spans="1:5" ht="39.75" customHeight="1">
      <c r="A16" s="233" t="s">
        <v>125</v>
      </c>
      <c r="B16" s="234"/>
      <c r="C16" s="180"/>
      <c r="D16" s="181"/>
      <c r="E16" s="182"/>
    </row>
    <row r="17" spans="1:5" ht="21" customHeight="1">
      <c r="A17" s="232"/>
      <c r="B17" s="232"/>
      <c r="C17" s="232"/>
      <c r="D17" s="232"/>
      <c r="E17" s="232"/>
    </row>
    <row r="18" spans="1:5" ht="25.5" customHeight="1">
      <c r="A18" s="235" t="s">
        <v>126</v>
      </c>
      <c r="B18" s="236"/>
      <c r="C18" s="175" t="s">
        <v>120</v>
      </c>
      <c r="D18" s="175" t="s">
        <v>121</v>
      </c>
      <c r="E18" s="175" t="s">
        <v>122</v>
      </c>
    </row>
    <row r="19" spans="1:5" ht="20.25" customHeight="1">
      <c r="A19" s="228" t="s">
        <v>4</v>
      </c>
      <c r="B19" s="229"/>
      <c r="C19" s="183"/>
      <c r="D19" s="183"/>
      <c r="E19" s="183"/>
    </row>
    <row r="20" spans="1:5" ht="41.25" customHeight="1">
      <c r="A20" s="228" t="s">
        <v>5</v>
      </c>
      <c r="B20" s="229"/>
      <c r="C20" s="183"/>
      <c r="D20" s="183"/>
      <c r="E20" s="183"/>
    </row>
    <row r="21" spans="1:5" ht="33" customHeight="1">
      <c r="A21" s="230" t="s">
        <v>6</v>
      </c>
      <c r="B21" s="231"/>
      <c r="C21" s="181">
        <f>SUM(C19-C20)</f>
        <v>0</v>
      </c>
      <c r="D21" s="181"/>
      <c r="E21" s="181"/>
    </row>
    <row r="22" spans="1:5" ht="19.5" customHeight="1">
      <c r="A22" s="193"/>
      <c r="B22" s="184"/>
      <c r="C22" s="185"/>
      <c r="D22" s="185"/>
      <c r="E22" s="194"/>
    </row>
    <row r="23" spans="1:5" ht="28.5" customHeight="1">
      <c r="A23" s="228" t="s">
        <v>7</v>
      </c>
      <c r="B23" s="229"/>
      <c r="C23" s="186">
        <f>SUM(C12,C16,C21)</f>
        <v>0</v>
      </c>
      <c r="D23" s="186">
        <f>SUM(D12,D16,D21)</f>
        <v>0</v>
      </c>
      <c r="E23" s="186">
        <f>SUM(E12,E16,E21)</f>
        <v>0</v>
      </c>
    </row>
    <row r="26" spans="2:5" ht="12.75">
      <c r="B26" s="1" t="s">
        <v>153</v>
      </c>
      <c r="E26" s="1" t="s">
        <v>154</v>
      </c>
    </row>
    <row r="28" ht="12.75">
      <c r="E28" s="1" t="s">
        <v>155</v>
      </c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4">
      <selection activeCell="B49" sqref="B49"/>
    </sheetView>
  </sheetViews>
  <sheetFormatPr defaultColWidth="11.421875" defaultRowHeight="12.75"/>
  <cols>
    <col min="1" max="1" width="13.140625" style="19" customWidth="1"/>
    <col min="2" max="2" width="14.28125" style="19" customWidth="1"/>
    <col min="3" max="3" width="13.28125" style="19" customWidth="1"/>
    <col min="4" max="4" width="13.00390625" style="19" customWidth="1"/>
    <col min="5" max="5" width="13.7109375" style="50" customWidth="1"/>
    <col min="6" max="6" width="7.7109375" style="1" customWidth="1"/>
    <col min="7" max="7" width="15.00390625" style="1" customWidth="1"/>
    <col min="8" max="8" width="13.2812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42" t="s">
        <v>127</v>
      </c>
      <c r="B1" s="242"/>
      <c r="C1" s="242"/>
      <c r="D1" s="242"/>
      <c r="E1" s="242"/>
      <c r="F1" s="242"/>
      <c r="G1" s="242"/>
      <c r="H1" s="242"/>
      <c r="I1" s="242"/>
    </row>
    <row r="2" spans="1:9" s="2" customFormat="1" ht="13.5" thickBot="1">
      <c r="A2" s="223"/>
      <c r="B2" s="212"/>
      <c r="C2" s="212"/>
      <c r="D2" s="212"/>
      <c r="E2" s="212"/>
      <c r="F2" s="212"/>
      <c r="G2" s="212"/>
      <c r="H2" s="212"/>
      <c r="I2" s="224" t="s">
        <v>8</v>
      </c>
    </row>
    <row r="3" spans="1:9" s="2" customFormat="1" ht="26.25" thickBot="1">
      <c r="A3" s="60" t="s">
        <v>9</v>
      </c>
      <c r="B3" s="246" t="s">
        <v>86</v>
      </c>
      <c r="C3" s="246"/>
      <c r="D3" s="247"/>
      <c r="E3" s="247"/>
      <c r="F3" s="247"/>
      <c r="G3" s="247"/>
      <c r="H3" s="247"/>
      <c r="I3" s="248"/>
    </row>
    <row r="4" spans="1:9" s="2" customFormat="1" ht="51.75" thickBot="1">
      <c r="A4" s="217" t="s">
        <v>10</v>
      </c>
      <c r="B4" s="63" t="s">
        <v>68</v>
      </c>
      <c r="C4" s="63" t="s">
        <v>11</v>
      </c>
      <c r="D4" s="11" t="s">
        <v>12</v>
      </c>
      <c r="E4" s="11" t="s">
        <v>91</v>
      </c>
      <c r="F4" s="11" t="s">
        <v>92</v>
      </c>
      <c r="G4" s="11" t="s">
        <v>113</v>
      </c>
      <c r="H4" s="115" t="s">
        <v>93</v>
      </c>
      <c r="I4" s="12" t="s">
        <v>16</v>
      </c>
    </row>
    <row r="5" spans="1:9" s="2" customFormat="1" ht="12.75">
      <c r="A5" s="218">
        <v>634</v>
      </c>
      <c r="B5" s="207"/>
      <c r="C5" s="207"/>
      <c r="D5" s="208"/>
      <c r="E5" s="208"/>
      <c r="F5" s="208"/>
      <c r="G5" s="208"/>
      <c r="H5" s="210">
        <v>15600</v>
      </c>
      <c r="I5" s="209"/>
    </row>
    <row r="6" spans="1:9" s="2" customFormat="1" ht="15">
      <c r="A6" s="219">
        <v>6341</v>
      </c>
      <c r="B6" s="214"/>
      <c r="C6" s="117"/>
      <c r="D6" s="118"/>
      <c r="E6" s="205" t="s">
        <v>149</v>
      </c>
      <c r="F6" s="118"/>
      <c r="G6" s="205" t="s">
        <v>114</v>
      </c>
      <c r="H6" s="156">
        <v>15600</v>
      </c>
      <c r="I6" s="112"/>
    </row>
    <row r="7" spans="1:9" s="2" customFormat="1" ht="15">
      <c r="A7" s="219">
        <v>636</v>
      </c>
      <c r="B7" s="215"/>
      <c r="C7" s="113"/>
      <c r="D7" s="110"/>
      <c r="E7" s="210">
        <v>9577096</v>
      </c>
      <c r="F7" s="136"/>
      <c r="G7" s="210">
        <v>410000</v>
      </c>
      <c r="H7" s="110"/>
      <c r="I7" s="111"/>
    </row>
    <row r="8" spans="1:16" s="2" customFormat="1" ht="15">
      <c r="A8" s="219">
        <v>6361</v>
      </c>
      <c r="B8" s="215"/>
      <c r="C8" s="113"/>
      <c r="D8" s="110"/>
      <c r="E8" s="136">
        <v>9567096</v>
      </c>
      <c r="F8" s="136"/>
      <c r="G8" s="136">
        <v>360000</v>
      </c>
      <c r="H8" s="210"/>
      <c r="I8" s="111"/>
      <c r="P8" s="157"/>
    </row>
    <row r="9" spans="1:9" s="2" customFormat="1" ht="15">
      <c r="A9" s="219">
        <v>6362</v>
      </c>
      <c r="B9" s="215"/>
      <c r="C9" s="113"/>
      <c r="D9" s="206" t="s">
        <v>114</v>
      </c>
      <c r="E9" s="136">
        <v>10000</v>
      </c>
      <c r="F9" s="136"/>
      <c r="G9" s="136">
        <v>50000</v>
      </c>
      <c r="H9" s="210"/>
      <c r="I9" s="111"/>
    </row>
    <row r="10" spans="1:9" s="2" customFormat="1" ht="15">
      <c r="A10" s="219">
        <v>652</v>
      </c>
      <c r="B10" s="215"/>
      <c r="C10" s="113"/>
      <c r="D10" s="210">
        <v>567784</v>
      </c>
      <c r="E10" s="110"/>
      <c r="F10" s="110"/>
      <c r="G10" s="210">
        <v>80000</v>
      </c>
      <c r="H10" s="110"/>
      <c r="I10" s="111"/>
    </row>
    <row r="11" spans="1:9" s="2" customFormat="1" ht="15">
      <c r="A11" s="219">
        <v>6526</v>
      </c>
      <c r="B11" s="215"/>
      <c r="C11" s="113"/>
      <c r="D11" s="136">
        <v>567784</v>
      </c>
      <c r="E11" s="110"/>
      <c r="F11" s="110"/>
      <c r="G11" s="136">
        <v>80000</v>
      </c>
      <c r="H11" s="110"/>
      <c r="I11" s="111"/>
    </row>
    <row r="12" spans="1:9" s="2" customFormat="1" ht="15">
      <c r="A12" s="219">
        <v>661</v>
      </c>
      <c r="B12" s="215"/>
      <c r="C12" s="222">
        <v>224150</v>
      </c>
      <c r="D12" s="136"/>
      <c r="E12" s="110"/>
      <c r="F12" s="110"/>
      <c r="G12" s="136"/>
      <c r="H12" s="110"/>
      <c r="I12" s="111"/>
    </row>
    <row r="13" spans="1:9" s="2" customFormat="1" ht="15">
      <c r="A13" s="219">
        <v>6614</v>
      </c>
      <c r="B13" s="215"/>
      <c r="C13" s="137">
        <v>5000</v>
      </c>
      <c r="D13" s="110"/>
      <c r="E13" s="110"/>
      <c r="F13" s="110"/>
      <c r="G13" s="110"/>
      <c r="H13" s="110"/>
      <c r="I13" s="111"/>
    </row>
    <row r="14" spans="1:9" s="2" customFormat="1" ht="15">
      <c r="A14" s="219">
        <v>6615</v>
      </c>
      <c r="B14" s="215"/>
      <c r="C14" s="204">
        <v>219150</v>
      </c>
      <c r="D14" s="110"/>
      <c r="E14" s="110"/>
      <c r="F14" s="110"/>
      <c r="G14" s="110"/>
      <c r="H14" s="110"/>
      <c r="I14" s="111"/>
    </row>
    <row r="15" spans="1:9" s="2" customFormat="1" ht="15">
      <c r="A15" s="219">
        <v>663</v>
      </c>
      <c r="B15" s="215"/>
      <c r="C15" s="113"/>
      <c r="D15" s="110"/>
      <c r="E15" s="110"/>
      <c r="F15" s="110"/>
      <c r="G15" s="110"/>
      <c r="H15" s="110"/>
      <c r="I15" s="213">
        <v>58920</v>
      </c>
    </row>
    <row r="16" spans="1:9" s="2" customFormat="1" ht="15">
      <c r="A16" s="219">
        <v>6631</v>
      </c>
      <c r="B16" s="216"/>
      <c r="C16" s="113"/>
      <c r="D16" s="110"/>
      <c r="E16" s="110"/>
      <c r="F16" s="110"/>
      <c r="G16" s="110"/>
      <c r="H16" s="110"/>
      <c r="I16" s="138">
        <v>38920</v>
      </c>
    </row>
    <row r="17" spans="1:9" s="2" customFormat="1" ht="15">
      <c r="A17" s="219">
        <v>6632</v>
      </c>
      <c r="B17" s="216"/>
      <c r="C17" s="113"/>
      <c r="D17" s="110"/>
      <c r="E17" s="110"/>
      <c r="F17" s="110"/>
      <c r="G17" s="110"/>
      <c r="H17" s="110"/>
      <c r="I17" s="138">
        <v>20000</v>
      </c>
    </row>
    <row r="18" spans="1:9" s="2" customFormat="1" ht="15">
      <c r="A18" s="219">
        <v>671</v>
      </c>
      <c r="B18" s="211">
        <v>1082659</v>
      </c>
      <c r="C18" s="113"/>
      <c r="D18" s="110"/>
      <c r="E18" s="110"/>
      <c r="F18" s="110"/>
      <c r="G18" s="110"/>
      <c r="H18" s="110"/>
      <c r="I18" s="111"/>
    </row>
    <row r="19" spans="1:9" s="157" customFormat="1" ht="15">
      <c r="A19" s="220">
        <v>6711</v>
      </c>
      <c r="B19" s="158">
        <v>982659</v>
      </c>
      <c r="C19" s="117"/>
      <c r="D19" s="118"/>
      <c r="E19" s="118"/>
      <c r="F19" s="118"/>
      <c r="G19" s="159"/>
      <c r="H19" s="159"/>
      <c r="I19" s="162"/>
    </row>
    <row r="20" spans="1:9" s="2" customFormat="1" ht="15">
      <c r="A20" s="221">
        <v>6712</v>
      </c>
      <c r="B20" s="160">
        <v>100000</v>
      </c>
      <c r="C20" s="113"/>
      <c r="D20" s="110"/>
      <c r="E20" s="110"/>
      <c r="F20" s="110"/>
      <c r="G20" s="161"/>
      <c r="H20" s="161"/>
      <c r="I20" s="162"/>
    </row>
    <row r="21" spans="1:9" s="2" customFormat="1" ht="12.75">
      <c r="A21" s="14"/>
      <c r="B21" s="13"/>
      <c r="C21" s="66"/>
      <c r="D21" s="65"/>
      <c r="E21" s="65"/>
      <c r="F21" s="65"/>
      <c r="G21" s="67"/>
      <c r="H21" s="67"/>
      <c r="I21" s="68"/>
    </row>
    <row r="22" spans="1:9" s="2" customFormat="1" ht="13.5" thickBot="1">
      <c r="A22" s="15"/>
      <c r="B22" s="16"/>
      <c r="C22" s="69"/>
      <c r="D22" s="70"/>
      <c r="E22" s="70"/>
      <c r="F22" s="70"/>
      <c r="G22" s="71"/>
      <c r="H22" s="71"/>
      <c r="I22" s="72"/>
    </row>
    <row r="23" spans="1:9" s="2" customFormat="1" ht="37.5" customHeight="1" thickBot="1">
      <c r="A23" s="17" t="s">
        <v>150</v>
      </c>
      <c r="B23" s="227">
        <v>1082659</v>
      </c>
      <c r="C23" s="225">
        <v>224150</v>
      </c>
      <c r="D23" s="225">
        <v>567784</v>
      </c>
      <c r="E23" s="225">
        <v>9577096</v>
      </c>
      <c r="F23" s="225">
        <v>0</v>
      </c>
      <c r="G23" s="225">
        <v>490000</v>
      </c>
      <c r="H23" s="225">
        <v>15600</v>
      </c>
      <c r="I23" s="226">
        <v>58920</v>
      </c>
    </row>
    <row r="24" spans="1:9" s="2" customFormat="1" ht="39" customHeight="1" thickBot="1">
      <c r="A24" s="17" t="s">
        <v>151</v>
      </c>
      <c r="B24" s="243">
        <v>12016209</v>
      </c>
      <c r="C24" s="243"/>
      <c r="D24" s="243"/>
      <c r="E24" s="243"/>
      <c r="F24" s="243"/>
      <c r="G24" s="243"/>
      <c r="H24" s="243"/>
      <c r="I24" s="244"/>
    </row>
    <row r="25" spans="1:9" ht="13.5" thickBot="1">
      <c r="A25" s="6"/>
      <c r="B25" s="64"/>
      <c r="C25" s="6"/>
      <c r="D25" s="6"/>
      <c r="E25" s="7"/>
      <c r="F25" s="18"/>
      <c r="I25" s="9"/>
    </row>
    <row r="26" spans="1:9" ht="24" customHeight="1" thickBot="1">
      <c r="A26" s="61" t="s">
        <v>9</v>
      </c>
      <c r="B26" s="245" t="s">
        <v>103</v>
      </c>
      <c r="C26" s="246"/>
      <c r="D26" s="247"/>
      <c r="E26" s="247"/>
      <c r="F26" s="247"/>
      <c r="G26" s="247"/>
      <c r="H26" s="247"/>
      <c r="I26" s="248"/>
    </row>
    <row r="27" spans="1:9" ht="51.75" thickBot="1">
      <c r="A27" s="62" t="s">
        <v>10</v>
      </c>
      <c r="B27" s="10" t="s">
        <v>68</v>
      </c>
      <c r="C27" s="63" t="s">
        <v>11</v>
      </c>
      <c r="D27" s="11" t="s">
        <v>12</v>
      </c>
      <c r="E27" s="11" t="s">
        <v>91</v>
      </c>
      <c r="F27" s="11" t="s">
        <v>92</v>
      </c>
      <c r="G27" s="11" t="s">
        <v>113</v>
      </c>
      <c r="H27" s="115" t="s">
        <v>93</v>
      </c>
      <c r="I27" s="12" t="s">
        <v>16</v>
      </c>
    </row>
    <row r="28" spans="1:9" ht="15">
      <c r="A28" s="119">
        <v>634</v>
      </c>
      <c r="B28" s="116"/>
      <c r="C28" s="117"/>
      <c r="D28" s="118"/>
      <c r="E28" s="118"/>
      <c r="F28" s="118"/>
      <c r="G28" s="118"/>
      <c r="H28" s="135">
        <v>15600</v>
      </c>
      <c r="I28" s="112"/>
    </row>
    <row r="29" spans="1:9" ht="15">
      <c r="A29" s="120">
        <v>636</v>
      </c>
      <c r="B29" s="114"/>
      <c r="C29" s="113"/>
      <c r="D29" s="110"/>
      <c r="E29" s="136">
        <v>9577096</v>
      </c>
      <c r="F29" s="136"/>
      <c r="G29" s="136">
        <v>410000</v>
      </c>
      <c r="H29" s="110"/>
      <c r="I29" s="111"/>
    </row>
    <row r="30" spans="1:9" ht="15">
      <c r="A30" s="120">
        <v>652</v>
      </c>
      <c r="B30" s="114"/>
      <c r="C30" s="113"/>
      <c r="D30" s="136">
        <v>567784</v>
      </c>
      <c r="E30" s="110"/>
      <c r="F30" s="110"/>
      <c r="G30" s="136">
        <v>80000</v>
      </c>
      <c r="H30" s="110"/>
      <c r="I30" s="111"/>
    </row>
    <row r="31" spans="1:9" ht="15">
      <c r="A31" s="120">
        <v>661</v>
      </c>
      <c r="B31" s="114"/>
      <c r="C31" s="137">
        <v>224150</v>
      </c>
      <c r="D31" s="110"/>
      <c r="E31" s="110"/>
      <c r="F31" s="110"/>
      <c r="G31" s="110"/>
      <c r="H31" s="110"/>
      <c r="I31" s="111"/>
    </row>
    <row r="32" spans="1:9" ht="15">
      <c r="A32" s="120">
        <v>663</v>
      </c>
      <c r="B32" s="114"/>
      <c r="C32" s="113"/>
      <c r="D32" s="110"/>
      <c r="E32" s="110"/>
      <c r="F32" s="110"/>
      <c r="G32" s="110"/>
      <c r="H32" s="110"/>
      <c r="I32" s="138">
        <v>58920</v>
      </c>
    </row>
    <row r="33" spans="1:9" ht="15">
      <c r="A33" s="121">
        <v>671</v>
      </c>
      <c r="B33" s="142">
        <v>1082659</v>
      </c>
      <c r="C33" s="113"/>
      <c r="D33" s="110"/>
      <c r="E33" s="110"/>
      <c r="F33" s="110"/>
      <c r="G33" s="110"/>
      <c r="H33" s="110"/>
      <c r="I33" s="111"/>
    </row>
    <row r="34" spans="1:9" ht="12.75">
      <c r="A34" s="14"/>
      <c r="B34" s="13"/>
      <c r="C34" s="66"/>
      <c r="D34" s="65"/>
      <c r="E34" s="65"/>
      <c r="F34" s="65"/>
      <c r="G34" s="67"/>
      <c r="H34" s="67"/>
      <c r="I34" s="68"/>
    </row>
    <row r="35" spans="1:9" ht="12.75">
      <c r="A35" s="14"/>
      <c r="B35" s="13"/>
      <c r="C35" s="66"/>
      <c r="D35" s="65"/>
      <c r="E35" s="65"/>
      <c r="F35" s="65"/>
      <c r="G35" s="67"/>
      <c r="H35" s="67"/>
      <c r="I35" s="68"/>
    </row>
    <row r="36" spans="1:9" ht="12.75">
      <c r="A36" s="14"/>
      <c r="B36" s="13"/>
      <c r="C36" s="66"/>
      <c r="D36" s="65"/>
      <c r="E36" s="65"/>
      <c r="F36" s="65"/>
      <c r="G36" s="67"/>
      <c r="H36" s="67"/>
      <c r="I36" s="68"/>
    </row>
    <row r="37" spans="1:9" ht="13.5" thickBot="1">
      <c r="A37" s="15"/>
      <c r="B37" s="16"/>
      <c r="C37" s="69"/>
      <c r="D37" s="70"/>
      <c r="E37" s="70"/>
      <c r="F37" s="70"/>
      <c r="G37" s="71"/>
      <c r="H37" s="71"/>
      <c r="I37" s="72"/>
    </row>
    <row r="38" spans="1:9" s="2" customFormat="1" ht="30" customHeight="1" thickBot="1">
      <c r="A38" s="17" t="s">
        <v>13</v>
      </c>
      <c r="B38" s="139">
        <v>1082659</v>
      </c>
      <c r="C38" s="140">
        <v>224150</v>
      </c>
      <c r="D38" s="140">
        <v>567784</v>
      </c>
      <c r="E38" s="140">
        <v>9577096</v>
      </c>
      <c r="F38" s="140">
        <v>0</v>
      </c>
      <c r="G38" s="140">
        <v>490000</v>
      </c>
      <c r="H38" s="140">
        <v>15600</v>
      </c>
      <c r="I38" s="141">
        <v>58920</v>
      </c>
    </row>
    <row r="39" spans="1:9" s="2" customFormat="1" ht="28.5" customHeight="1" thickBot="1">
      <c r="A39" s="17" t="s">
        <v>104</v>
      </c>
      <c r="B39" s="249">
        <v>12016209</v>
      </c>
      <c r="C39" s="243"/>
      <c r="D39" s="243"/>
      <c r="E39" s="243"/>
      <c r="F39" s="243"/>
      <c r="G39" s="243"/>
      <c r="H39" s="243"/>
      <c r="I39" s="244"/>
    </row>
    <row r="40" spans="5:6" ht="13.5" thickBot="1">
      <c r="E40" s="20"/>
      <c r="F40" s="21"/>
    </row>
    <row r="41" spans="1:9" ht="26.25" thickBot="1">
      <c r="A41" s="61" t="s">
        <v>9</v>
      </c>
      <c r="B41" s="245" t="s">
        <v>128</v>
      </c>
      <c r="C41" s="246"/>
      <c r="D41" s="247"/>
      <c r="E41" s="247"/>
      <c r="F41" s="247"/>
      <c r="G41" s="247"/>
      <c r="H41" s="247"/>
      <c r="I41" s="248"/>
    </row>
    <row r="42" spans="1:9" ht="51.75" thickBot="1">
      <c r="A42" s="62" t="s">
        <v>10</v>
      </c>
      <c r="B42" s="10" t="s">
        <v>68</v>
      </c>
      <c r="C42" s="63" t="s">
        <v>11</v>
      </c>
      <c r="D42" s="11" t="s">
        <v>98</v>
      </c>
      <c r="E42" s="11" t="s">
        <v>91</v>
      </c>
      <c r="F42" s="11" t="s">
        <v>92</v>
      </c>
      <c r="G42" s="11" t="s">
        <v>113</v>
      </c>
      <c r="H42" s="115" t="s">
        <v>93</v>
      </c>
      <c r="I42" s="12" t="s">
        <v>16</v>
      </c>
    </row>
    <row r="43" spans="1:9" ht="15">
      <c r="A43" s="119">
        <v>634</v>
      </c>
      <c r="B43" s="116"/>
      <c r="C43" s="117"/>
      <c r="D43" s="118"/>
      <c r="E43" s="118"/>
      <c r="F43" s="118"/>
      <c r="G43" s="118"/>
      <c r="H43" s="135">
        <v>15600</v>
      </c>
      <c r="I43" s="112"/>
    </row>
    <row r="44" spans="1:9" ht="15">
      <c r="A44" s="120">
        <v>636</v>
      </c>
      <c r="B44" s="114"/>
      <c r="C44" s="113"/>
      <c r="D44" s="110"/>
      <c r="E44" s="136">
        <v>9577096</v>
      </c>
      <c r="F44" s="136"/>
      <c r="G44" s="136">
        <v>410000</v>
      </c>
      <c r="H44" s="110"/>
      <c r="I44" s="111"/>
    </row>
    <row r="45" spans="1:9" ht="15">
      <c r="A45" s="120">
        <v>652</v>
      </c>
      <c r="B45" s="114"/>
      <c r="C45" s="113"/>
      <c r="D45" s="136">
        <v>567784</v>
      </c>
      <c r="E45" s="110"/>
      <c r="F45" s="110"/>
      <c r="G45" s="136">
        <v>80000</v>
      </c>
      <c r="H45" s="110"/>
      <c r="I45" s="111"/>
    </row>
    <row r="46" spans="1:9" ht="15">
      <c r="A46" s="120">
        <v>661</v>
      </c>
      <c r="B46" s="114"/>
      <c r="C46" s="137">
        <v>224150</v>
      </c>
      <c r="D46" s="110"/>
      <c r="E46" s="110"/>
      <c r="F46" s="110"/>
      <c r="G46" s="110"/>
      <c r="H46" s="110"/>
      <c r="I46" s="111"/>
    </row>
    <row r="47" spans="1:9" ht="15">
      <c r="A47" s="120">
        <v>663</v>
      </c>
      <c r="B47" s="114"/>
      <c r="C47" s="113"/>
      <c r="D47" s="110"/>
      <c r="E47" s="110"/>
      <c r="F47" s="110"/>
      <c r="G47" s="110"/>
      <c r="H47" s="110"/>
      <c r="I47" s="138">
        <v>58920</v>
      </c>
    </row>
    <row r="48" spans="1:9" ht="13.5" customHeight="1">
      <c r="A48" s="121">
        <v>671</v>
      </c>
      <c r="B48" s="142">
        <v>1082659</v>
      </c>
      <c r="C48" s="113"/>
      <c r="D48" s="110"/>
      <c r="E48" s="110"/>
      <c r="F48" s="110"/>
      <c r="G48" s="110"/>
      <c r="H48" s="110"/>
      <c r="I48" s="111"/>
    </row>
    <row r="49" spans="1:9" ht="13.5" customHeight="1">
      <c r="A49" s="14"/>
      <c r="B49" s="13"/>
      <c r="C49" s="66"/>
      <c r="D49" s="65"/>
      <c r="E49" s="65"/>
      <c r="F49" s="65"/>
      <c r="G49" s="67"/>
      <c r="H49" s="67"/>
      <c r="I49" s="68"/>
    </row>
    <row r="50" spans="1:9" ht="13.5" thickBot="1">
      <c r="A50" s="15"/>
      <c r="B50" s="13"/>
      <c r="C50" s="66"/>
      <c r="D50" s="65"/>
      <c r="E50" s="65"/>
      <c r="F50" s="65"/>
      <c r="G50" s="67"/>
      <c r="H50" s="67"/>
      <c r="I50" s="68"/>
    </row>
    <row r="51" spans="1:9" s="2" customFormat="1" ht="30" customHeight="1" thickBot="1">
      <c r="A51" s="17" t="s">
        <v>13</v>
      </c>
      <c r="B51" s="154">
        <f>B43+B44+B45+B46+B47+B48</f>
        <v>1082659</v>
      </c>
      <c r="C51" s="154">
        <f aca="true" t="shared" si="0" ref="C51:I51">C43+C44+C45+C46+C47+C48</f>
        <v>224150</v>
      </c>
      <c r="D51" s="154">
        <f t="shared" si="0"/>
        <v>567784</v>
      </c>
      <c r="E51" s="154">
        <f t="shared" si="0"/>
        <v>9577096</v>
      </c>
      <c r="F51" s="154">
        <f t="shared" si="0"/>
        <v>0</v>
      </c>
      <c r="G51" s="154">
        <f t="shared" si="0"/>
        <v>490000</v>
      </c>
      <c r="H51" s="154">
        <f t="shared" si="0"/>
        <v>15600</v>
      </c>
      <c r="I51" s="155">
        <f t="shared" si="0"/>
        <v>58920</v>
      </c>
    </row>
    <row r="52" spans="1:9" s="2" customFormat="1" ht="28.5" customHeight="1" thickBot="1">
      <c r="A52" s="153" t="s">
        <v>129</v>
      </c>
      <c r="B52" s="249">
        <f>SUM(B51:I51)</f>
        <v>12016209</v>
      </c>
      <c r="C52" s="243"/>
      <c r="D52" s="243"/>
      <c r="E52" s="243"/>
      <c r="F52" s="243"/>
      <c r="G52" s="243"/>
      <c r="H52" s="243"/>
      <c r="I52" s="244"/>
    </row>
    <row r="53" spans="4:6" ht="13.5" customHeight="1">
      <c r="D53" s="22"/>
      <c r="E53" s="24"/>
      <c r="F53" s="25"/>
    </row>
    <row r="54" spans="5:6" ht="13.5" customHeight="1">
      <c r="E54" s="26"/>
      <c r="F54" s="27"/>
    </row>
    <row r="55" spans="5:6" ht="13.5" customHeight="1">
      <c r="E55" s="28"/>
      <c r="F55" s="29"/>
    </row>
    <row r="56" spans="5:6" ht="13.5" customHeight="1">
      <c r="E56" s="20"/>
      <c r="F56" s="21"/>
    </row>
    <row r="57" spans="4:6" ht="28.5" customHeight="1">
      <c r="D57" s="22"/>
      <c r="E57" s="20"/>
      <c r="F57" s="30"/>
    </row>
    <row r="58" spans="4:6" ht="13.5" customHeight="1">
      <c r="D58" s="22"/>
      <c r="E58" s="20"/>
      <c r="F58" s="25"/>
    </row>
    <row r="59" spans="5:6" ht="13.5" customHeight="1">
      <c r="E59" s="20"/>
      <c r="F59" s="21"/>
    </row>
    <row r="60" spans="5:6" ht="13.5" customHeight="1">
      <c r="E60" s="20"/>
      <c r="F60" s="29"/>
    </row>
    <row r="61" spans="5:6" ht="13.5" customHeight="1">
      <c r="E61" s="20"/>
      <c r="F61" s="21"/>
    </row>
    <row r="62" spans="5:6" ht="22.5" customHeight="1">
      <c r="E62" s="20"/>
      <c r="F62" s="31"/>
    </row>
    <row r="63" spans="5:6" ht="13.5" customHeight="1">
      <c r="E63" s="26"/>
      <c r="F63" s="27"/>
    </row>
    <row r="64" spans="2:6" ht="13.5" customHeight="1">
      <c r="B64" s="22"/>
      <c r="C64" s="22"/>
      <c r="E64" s="26"/>
      <c r="F64" s="32"/>
    </row>
    <row r="65" spans="4:6" ht="13.5" customHeight="1">
      <c r="D65" s="22"/>
      <c r="E65" s="26"/>
      <c r="F65" s="33"/>
    </row>
    <row r="66" spans="4:6" ht="13.5" customHeight="1">
      <c r="D66" s="22"/>
      <c r="E66" s="28"/>
      <c r="F66" s="25"/>
    </row>
    <row r="67" spans="5:6" ht="13.5" customHeight="1">
      <c r="E67" s="20"/>
      <c r="F67" s="21"/>
    </row>
    <row r="68" spans="2:6" ht="13.5" customHeight="1">
      <c r="B68" s="22"/>
      <c r="C68" s="22"/>
      <c r="E68" s="20"/>
      <c r="F68" s="23"/>
    </row>
    <row r="69" spans="4:6" ht="13.5" customHeight="1">
      <c r="D69" s="22"/>
      <c r="E69" s="20"/>
      <c r="F69" s="32"/>
    </row>
    <row r="70" spans="4:6" ht="13.5" customHeight="1">
      <c r="D70" s="22"/>
      <c r="E70" s="28"/>
      <c r="F70" s="25"/>
    </row>
    <row r="71" spans="5:6" ht="13.5" customHeight="1">
      <c r="E71" s="26"/>
      <c r="F71" s="21"/>
    </row>
    <row r="72" spans="4:6" ht="13.5" customHeight="1">
      <c r="D72" s="22"/>
      <c r="E72" s="26"/>
      <c r="F72" s="32"/>
    </row>
    <row r="73" spans="5:6" ht="22.5" customHeight="1">
      <c r="E73" s="28"/>
      <c r="F73" s="31"/>
    </row>
    <row r="74" spans="5:6" ht="13.5" customHeight="1">
      <c r="E74" s="20"/>
      <c r="F74" s="21"/>
    </row>
    <row r="75" spans="5:6" ht="13.5" customHeight="1">
      <c r="E75" s="28"/>
      <c r="F75" s="25"/>
    </row>
    <row r="76" spans="5:6" ht="13.5" customHeight="1">
      <c r="E76" s="20"/>
      <c r="F76" s="21"/>
    </row>
    <row r="77" spans="5:6" ht="13.5" customHeight="1">
      <c r="E77" s="20"/>
      <c r="F77" s="21"/>
    </row>
    <row r="78" spans="1:6" ht="13.5" customHeight="1">
      <c r="A78" s="22"/>
      <c r="E78" s="34"/>
      <c r="F78" s="32"/>
    </row>
    <row r="79" spans="2:6" ht="13.5" customHeight="1">
      <c r="B79" s="22"/>
      <c r="C79" s="22"/>
      <c r="D79" s="22"/>
      <c r="E79" s="35"/>
      <c r="F79" s="32"/>
    </row>
    <row r="80" spans="2:6" ht="13.5" customHeight="1">
      <c r="B80" s="22"/>
      <c r="C80" s="22"/>
      <c r="D80" s="22"/>
      <c r="E80" s="35"/>
      <c r="F80" s="23"/>
    </row>
    <row r="81" spans="2:6" ht="13.5" customHeight="1">
      <c r="B81" s="22"/>
      <c r="C81" s="22"/>
      <c r="D81" s="22"/>
      <c r="E81" s="28"/>
      <c r="F81" s="29"/>
    </row>
    <row r="82" spans="5:6" ht="12.75">
      <c r="E82" s="20"/>
      <c r="F82" s="21"/>
    </row>
    <row r="83" spans="2:6" ht="12.75">
      <c r="B83" s="22"/>
      <c r="C83" s="22"/>
      <c r="E83" s="20"/>
      <c r="F83" s="32"/>
    </row>
    <row r="84" spans="4:6" ht="12.75">
      <c r="D84" s="22"/>
      <c r="E84" s="20"/>
      <c r="F84" s="23"/>
    </row>
    <row r="85" spans="4:6" ht="12.75">
      <c r="D85" s="22"/>
      <c r="E85" s="28"/>
      <c r="F85" s="25"/>
    </row>
    <row r="86" spans="5:6" ht="12.75">
      <c r="E86" s="20"/>
      <c r="F86" s="21"/>
    </row>
    <row r="87" spans="5:6" ht="12.75">
      <c r="E87" s="20"/>
      <c r="F87" s="21"/>
    </row>
    <row r="88" spans="5:6" ht="12.75">
      <c r="E88" s="36"/>
      <c r="F88" s="37"/>
    </row>
    <row r="89" spans="5:6" ht="12.75">
      <c r="E89" s="20"/>
      <c r="F89" s="21"/>
    </row>
    <row r="90" spans="5:6" ht="12.75">
      <c r="E90" s="20"/>
      <c r="F90" s="21"/>
    </row>
    <row r="91" spans="5:6" ht="12.75">
      <c r="E91" s="20"/>
      <c r="F91" s="21"/>
    </row>
    <row r="92" spans="5:6" ht="12.75">
      <c r="E92" s="28"/>
      <c r="F92" s="25"/>
    </row>
    <row r="93" spans="5:6" ht="12.75">
      <c r="E93" s="20"/>
      <c r="F93" s="21"/>
    </row>
    <row r="94" spans="5:6" ht="12.75">
      <c r="E94" s="28"/>
      <c r="F94" s="25"/>
    </row>
    <row r="95" spans="5:6" ht="12.75">
      <c r="E95" s="20"/>
      <c r="F95" s="21"/>
    </row>
    <row r="96" spans="5:6" ht="12.75">
      <c r="E96" s="20"/>
      <c r="F96" s="21"/>
    </row>
    <row r="97" spans="5:6" ht="12.75">
      <c r="E97" s="20"/>
      <c r="F97" s="21"/>
    </row>
    <row r="98" spans="5:6" ht="12.75">
      <c r="E98" s="20"/>
      <c r="F98" s="21"/>
    </row>
    <row r="99" spans="1:6" ht="28.5" customHeight="1">
      <c r="A99" s="38"/>
      <c r="B99" s="38"/>
      <c r="C99" s="38"/>
      <c r="D99" s="38"/>
      <c r="E99" s="39"/>
      <c r="F99" s="40"/>
    </row>
    <row r="100" spans="4:6" ht="12.75">
      <c r="D100" s="22"/>
      <c r="E100" s="20"/>
      <c r="F100" s="23"/>
    </row>
    <row r="101" spans="5:6" ht="12.75">
      <c r="E101" s="41"/>
      <c r="F101" s="42"/>
    </row>
    <row r="102" spans="5:6" ht="12.75">
      <c r="E102" s="20"/>
      <c r="F102" s="21"/>
    </row>
    <row r="103" spans="5:6" ht="12.75">
      <c r="E103" s="36"/>
      <c r="F103" s="37"/>
    </row>
    <row r="104" spans="5:6" ht="12.75">
      <c r="E104" s="36"/>
      <c r="F104" s="37"/>
    </row>
    <row r="105" spans="5:6" ht="12.75">
      <c r="E105" s="20"/>
      <c r="F105" s="21"/>
    </row>
    <row r="106" spans="5:6" ht="12.75">
      <c r="E106" s="28"/>
      <c r="F106" s="25"/>
    </row>
    <row r="107" spans="5:6" ht="12.75">
      <c r="E107" s="20"/>
      <c r="F107" s="21"/>
    </row>
    <row r="108" spans="5:6" ht="12.75">
      <c r="E108" s="20"/>
      <c r="F108" s="21"/>
    </row>
    <row r="109" spans="5:6" ht="12.75">
      <c r="E109" s="28"/>
      <c r="F109" s="25"/>
    </row>
    <row r="110" spans="5:6" ht="12.75">
      <c r="E110" s="20"/>
      <c r="F110" s="21"/>
    </row>
    <row r="111" spans="5:6" ht="12.75">
      <c r="E111" s="36"/>
      <c r="F111" s="37"/>
    </row>
    <row r="112" spans="5:6" ht="12.75">
      <c r="E112" s="28"/>
      <c r="F112" s="42"/>
    </row>
    <row r="113" spans="5:6" ht="12.75">
      <c r="E113" s="26"/>
      <c r="F113" s="37"/>
    </row>
    <row r="114" spans="5:6" ht="12.75">
      <c r="E114" s="28"/>
      <c r="F114" s="25"/>
    </row>
    <row r="115" spans="5:6" ht="12.75">
      <c r="E115" s="20"/>
      <c r="F115" s="21"/>
    </row>
    <row r="116" spans="4:6" ht="12.75">
      <c r="D116" s="22"/>
      <c r="E116" s="20"/>
      <c r="F116" s="23"/>
    </row>
    <row r="117" spans="5:6" ht="12.75">
      <c r="E117" s="26"/>
      <c r="F117" s="25"/>
    </row>
    <row r="118" spans="5:6" ht="12.75">
      <c r="E118" s="26"/>
      <c r="F118" s="37"/>
    </row>
    <row r="119" spans="4:6" ht="12.75">
      <c r="D119" s="22"/>
      <c r="E119" s="26"/>
      <c r="F119" s="43"/>
    </row>
    <row r="120" spans="4:6" ht="12.75">
      <c r="D120" s="22"/>
      <c r="E120" s="28"/>
      <c r="F120" s="29"/>
    </row>
    <row r="121" spans="5:6" ht="12.75">
      <c r="E121" s="20"/>
      <c r="F121" s="21"/>
    </row>
    <row r="122" spans="5:6" ht="12.75">
      <c r="E122" s="41"/>
      <c r="F122" s="44"/>
    </row>
    <row r="123" spans="5:6" ht="11.25" customHeight="1">
      <c r="E123" s="36"/>
      <c r="F123" s="37"/>
    </row>
    <row r="124" spans="2:6" ht="24" customHeight="1">
      <c r="B124" s="22"/>
      <c r="C124" s="22"/>
      <c r="E124" s="36"/>
      <c r="F124" s="45"/>
    </row>
    <row r="125" spans="4:6" ht="15" customHeight="1">
      <c r="D125" s="22"/>
      <c r="E125" s="36"/>
      <c r="F125" s="45"/>
    </row>
    <row r="126" spans="5:6" ht="11.25" customHeight="1">
      <c r="E126" s="41"/>
      <c r="F126" s="42"/>
    </row>
    <row r="127" spans="5:6" ht="12.75">
      <c r="E127" s="36"/>
      <c r="F127" s="37"/>
    </row>
    <row r="128" spans="2:6" ht="13.5" customHeight="1">
      <c r="B128" s="22"/>
      <c r="C128" s="22"/>
      <c r="E128" s="36"/>
      <c r="F128" s="46"/>
    </row>
    <row r="129" spans="4:6" ht="12.75" customHeight="1">
      <c r="D129" s="22"/>
      <c r="E129" s="36"/>
      <c r="F129" s="23"/>
    </row>
    <row r="130" spans="4:6" ht="12.75" customHeight="1">
      <c r="D130" s="22"/>
      <c r="E130" s="28"/>
      <c r="F130" s="29"/>
    </row>
    <row r="131" spans="5:6" ht="12.75">
      <c r="E131" s="20"/>
      <c r="F131" s="21"/>
    </row>
    <row r="132" spans="4:6" ht="12.75">
      <c r="D132" s="22"/>
      <c r="E132" s="20"/>
      <c r="F132" s="43"/>
    </row>
    <row r="133" spans="5:6" ht="12.75">
      <c r="E133" s="41"/>
      <c r="F133" s="42"/>
    </row>
    <row r="134" spans="5:6" ht="12.75">
      <c r="E134" s="36"/>
      <c r="F134" s="37"/>
    </row>
    <row r="135" spans="5:6" ht="12.75">
      <c r="E135" s="20"/>
      <c r="F135" s="21"/>
    </row>
    <row r="136" spans="1:6" ht="19.5" customHeight="1">
      <c r="A136" s="47"/>
      <c r="B136" s="6"/>
      <c r="C136" s="6"/>
      <c r="D136" s="6"/>
      <c r="E136" s="6"/>
      <c r="F136" s="32"/>
    </row>
    <row r="137" spans="1:6" ht="15" customHeight="1">
      <c r="A137" s="22"/>
      <c r="E137" s="34"/>
      <c r="F137" s="32"/>
    </row>
    <row r="138" spans="1:6" ht="12.75">
      <c r="A138" s="22"/>
      <c r="B138" s="22"/>
      <c r="C138" s="22"/>
      <c r="E138" s="34"/>
      <c r="F138" s="23"/>
    </row>
    <row r="139" spans="4:6" ht="12.75">
      <c r="D139" s="22"/>
      <c r="E139" s="20"/>
      <c r="F139" s="32"/>
    </row>
    <row r="140" spans="5:6" ht="12.75">
      <c r="E140" s="24"/>
      <c r="F140" s="25"/>
    </row>
    <row r="141" spans="2:6" ht="12.75">
      <c r="B141" s="22"/>
      <c r="C141" s="22"/>
      <c r="E141" s="20"/>
      <c r="F141" s="23"/>
    </row>
    <row r="142" spans="4:6" ht="12.75">
      <c r="D142" s="22"/>
      <c r="E142" s="20"/>
      <c r="F142" s="23"/>
    </row>
    <row r="143" spans="5:6" ht="12.75">
      <c r="E143" s="28"/>
      <c r="F143" s="29"/>
    </row>
    <row r="144" spans="4:6" ht="22.5" customHeight="1">
      <c r="D144" s="22"/>
      <c r="E144" s="20"/>
      <c r="F144" s="30"/>
    </row>
    <row r="145" spans="5:6" ht="12.75">
      <c r="E145" s="20"/>
      <c r="F145" s="29"/>
    </row>
    <row r="146" spans="2:6" ht="12.75">
      <c r="B146" s="22"/>
      <c r="C146" s="22"/>
      <c r="E146" s="26"/>
      <c r="F146" s="32"/>
    </row>
    <row r="147" spans="4:6" ht="12.75">
      <c r="D147" s="22"/>
      <c r="E147" s="26"/>
      <c r="F147" s="33"/>
    </row>
    <row r="148" spans="5:6" ht="12.75">
      <c r="E148" s="28"/>
      <c r="F148" s="25"/>
    </row>
    <row r="149" spans="1:6" ht="13.5" customHeight="1">
      <c r="A149" s="22"/>
      <c r="E149" s="34"/>
      <c r="F149" s="32"/>
    </row>
    <row r="150" spans="2:6" ht="13.5" customHeight="1">
      <c r="B150" s="22"/>
      <c r="C150" s="22"/>
      <c r="E150" s="20"/>
      <c r="F150" s="32"/>
    </row>
    <row r="151" spans="4:6" ht="13.5" customHeight="1">
      <c r="D151" s="22"/>
      <c r="E151" s="20"/>
      <c r="F151" s="23"/>
    </row>
    <row r="152" spans="4:6" ht="12.75">
      <c r="D152" s="22"/>
      <c r="E152" s="28"/>
      <c r="F152" s="25"/>
    </row>
    <row r="153" spans="4:6" ht="12.75">
      <c r="D153" s="22"/>
      <c r="E153" s="20"/>
      <c r="F153" s="23"/>
    </row>
    <row r="154" spans="5:6" ht="12.75">
      <c r="E154" s="41"/>
      <c r="F154" s="42"/>
    </row>
    <row r="155" spans="4:6" ht="12.75">
      <c r="D155" s="22"/>
      <c r="E155" s="26"/>
      <c r="F155" s="43"/>
    </row>
    <row r="156" spans="4:6" ht="12.75">
      <c r="D156" s="22"/>
      <c r="E156" s="28"/>
      <c r="F156" s="29"/>
    </row>
    <row r="157" spans="5:6" ht="12.75">
      <c r="E157" s="41"/>
      <c r="F157" s="48"/>
    </row>
    <row r="158" spans="2:6" ht="12.75">
      <c r="B158" s="22"/>
      <c r="C158" s="22"/>
      <c r="E158" s="36"/>
      <c r="F158" s="46"/>
    </row>
    <row r="159" spans="4:6" ht="12.75">
      <c r="D159" s="22"/>
      <c r="E159" s="36"/>
      <c r="F159" s="23"/>
    </row>
    <row r="160" spans="4:6" ht="12.75">
      <c r="D160" s="22"/>
      <c r="E160" s="28"/>
      <c r="F160" s="29"/>
    </row>
    <row r="161" spans="4:6" ht="12.75">
      <c r="D161" s="22"/>
      <c r="E161" s="28"/>
      <c r="F161" s="29"/>
    </row>
    <row r="162" spans="5:6" ht="12.75">
      <c r="E162" s="20"/>
      <c r="F162" s="21"/>
    </row>
    <row r="163" spans="1:6" s="49" customFormat="1" ht="18" customHeight="1">
      <c r="A163" s="250"/>
      <c r="B163" s="251"/>
      <c r="C163" s="251"/>
      <c r="D163" s="251"/>
      <c r="E163" s="251"/>
      <c r="F163" s="251"/>
    </row>
    <row r="164" spans="1:6" ht="28.5" customHeight="1">
      <c r="A164" s="38"/>
      <c r="B164" s="38"/>
      <c r="C164" s="38"/>
      <c r="D164" s="38"/>
      <c r="E164" s="39"/>
      <c r="F164" s="40"/>
    </row>
    <row r="166" spans="1:6" ht="15.75">
      <c r="A166" s="51"/>
      <c r="B166" s="22"/>
      <c r="C166" s="22"/>
      <c r="D166" s="22"/>
      <c r="E166" s="52"/>
      <c r="F166" s="5"/>
    </row>
    <row r="167" spans="1:6" ht="12.75">
      <c r="A167" s="22"/>
      <c r="B167" s="22"/>
      <c r="C167" s="22"/>
      <c r="D167" s="22"/>
      <c r="E167" s="52"/>
      <c r="F167" s="5"/>
    </row>
    <row r="168" spans="1:6" ht="17.25" customHeight="1">
      <c r="A168" s="22"/>
      <c r="B168" s="22"/>
      <c r="C168" s="22"/>
      <c r="D168" s="22"/>
      <c r="E168" s="52"/>
      <c r="F168" s="5"/>
    </row>
    <row r="169" spans="1:6" ht="13.5" customHeight="1">
      <c r="A169" s="22"/>
      <c r="B169" s="22"/>
      <c r="C169" s="22"/>
      <c r="D169" s="22"/>
      <c r="E169" s="52"/>
      <c r="F169" s="5"/>
    </row>
    <row r="170" spans="1:6" ht="12.75">
      <c r="A170" s="22"/>
      <c r="B170" s="22"/>
      <c r="C170" s="22"/>
      <c r="D170" s="22"/>
      <c r="E170" s="52"/>
      <c r="F170" s="5"/>
    </row>
    <row r="171" spans="1:4" ht="12.75">
      <c r="A171" s="22"/>
      <c r="B171" s="22"/>
      <c r="C171" s="22"/>
      <c r="D171" s="22"/>
    </row>
    <row r="172" spans="1:6" ht="12.75">
      <c r="A172" s="22"/>
      <c r="B172" s="22"/>
      <c r="C172" s="22"/>
      <c r="D172" s="22"/>
      <c r="E172" s="52"/>
      <c r="F172" s="5"/>
    </row>
    <row r="173" spans="1:6" ht="12.75">
      <c r="A173" s="22"/>
      <c r="B173" s="22"/>
      <c r="C173" s="22"/>
      <c r="D173" s="22"/>
      <c r="E173" s="52"/>
      <c r="F173" s="53"/>
    </row>
    <row r="174" spans="1:6" ht="12.75">
      <c r="A174" s="22"/>
      <c r="B174" s="22"/>
      <c r="C174" s="22"/>
      <c r="D174" s="22"/>
      <c r="E174" s="52"/>
      <c r="F174" s="5"/>
    </row>
    <row r="175" spans="1:6" ht="22.5" customHeight="1">
      <c r="A175" s="22"/>
      <c r="B175" s="22"/>
      <c r="C175" s="22"/>
      <c r="D175" s="22"/>
      <c r="E175" s="52"/>
      <c r="F175" s="30"/>
    </row>
    <row r="176" spans="5:6" ht="22.5" customHeight="1">
      <c r="E176" s="28"/>
      <c r="F176" s="31"/>
    </row>
  </sheetData>
  <sheetProtection/>
  <mergeCells count="8">
    <mergeCell ref="A1:I1"/>
    <mergeCell ref="B24:I24"/>
    <mergeCell ref="B26:I26"/>
    <mergeCell ref="B39:I39"/>
    <mergeCell ref="B41:I41"/>
    <mergeCell ref="A163:F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3"/>
  <sheetViews>
    <sheetView zoomScalePageLayoutView="0" workbookViewId="0" topLeftCell="A1">
      <pane ySplit="3" topLeftCell="A214" activePane="bottomLeft" state="frozen"/>
      <selection pane="topLeft" activeCell="A1" sqref="A1"/>
      <selection pane="bottomLeft" activeCell="I227" sqref="I227"/>
    </sheetView>
  </sheetViews>
  <sheetFormatPr defaultColWidth="11.421875" defaultRowHeight="12.75"/>
  <cols>
    <col min="1" max="1" width="7.140625" style="57" customWidth="1"/>
    <col min="2" max="2" width="31.8515625" style="58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1.7109375" style="3" customWidth="1"/>
    <col min="8" max="8" width="8.57421875" style="3" customWidth="1"/>
    <col min="9" max="9" width="13.8515625" style="3" customWidth="1"/>
    <col min="10" max="10" width="10.28125" style="3" customWidth="1"/>
    <col min="11" max="11" width="10.00390625" style="3" customWidth="1"/>
    <col min="12" max="12" width="12.7109375" style="3" customWidth="1"/>
    <col min="13" max="13" width="12.8515625" style="3" customWidth="1"/>
    <col min="14" max="14" width="0.5625" style="3" hidden="1" customWidth="1"/>
    <col min="15" max="16384" width="11.421875" style="1" customWidth="1"/>
  </cols>
  <sheetData>
    <row r="1" spans="1:14" ht="24" customHeight="1">
      <c r="A1" s="261" t="s">
        <v>130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14" s="5" customFormat="1" ht="45">
      <c r="A2" s="59" t="s">
        <v>14</v>
      </c>
      <c r="B2" s="59" t="s">
        <v>15</v>
      </c>
      <c r="C2" s="4" t="s">
        <v>131</v>
      </c>
      <c r="D2" s="59" t="s">
        <v>68</v>
      </c>
      <c r="E2" s="59" t="s">
        <v>11</v>
      </c>
      <c r="F2" s="59" t="s">
        <v>12</v>
      </c>
      <c r="G2" s="59" t="s">
        <v>91</v>
      </c>
      <c r="H2" s="59" t="s">
        <v>92</v>
      </c>
      <c r="I2" s="59" t="s">
        <v>105</v>
      </c>
      <c r="J2" s="59" t="s">
        <v>93</v>
      </c>
      <c r="K2" s="59" t="s">
        <v>16</v>
      </c>
      <c r="L2" s="59" t="s">
        <v>121</v>
      </c>
      <c r="M2" s="59" t="s">
        <v>132</v>
      </c>
      <c r="N2" s="4"/>
    </row>
    <row r="3" spans="1:14" ht="2.25" customHeight="1">
      <c r="A3" s="81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5" customFormat="1" ht="12.75">
      <c r="A4" s="81"/>
      <c r="B4" s="87" t="s">
        <v>138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2.75">
      <c r="A5" s="81"/>
      <c r="B5" s="82" t="s">
        <v>139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s="5" customFormat="1" ht="12.75">
      <c r="A6" s="258" t="s">
        <v>77</v>
      </c>
      <c r="B6" s="258"/>
      <c r="C6" s="129">
        <v>9392366</v>
      </c>
      <c r="D6" s="89">
        <f aca="true" t="shared" si="0" ref="D6:N6">D8</f>
        <v>0</v>
      </c>
      <c r="E6" s="129">
        <v>14270</v>
      </c>
      <c r="F6" s="89">
        <f t="shared" si="0"/>
        <v>0</v>
      </c>
      <c r="G6" s="129">
        <v>9378096</v>
      </c>
      <c r="H6" s="89">
        <f t="shared" si="0"/>
        <v>0</v>
      </c>
      <c r="I6" s="89">
        <f t="shared" si="0"/>
        <v>0</v>
      </c>
      <c r="J6" s="89">
        <f>J8</f>
        <v>0</v>
      </c>
      <c r="K6" s="89">
        <f>K8</f>
        <v>0</v>
      </c>
      <c r="L6" s="129">
        <v>9392366</v>
      </c>
      <c r="M6" s="129">
        <v>9392366</v>
      </c>
      <c r="N6" s="89">
        <f t="shared" si="0"/>
        <v>0</v>
      </c>
    </row>
    <row r="7" spans="1:14" s="5" customFormat="1" ht="12.75" customHeight="1">
      <c r="A7" s="73" t="s">
        <v>72</v>
      </c>
      <c r="B7" s="90" t="s">
        <v>73</v>
      </c>
      <c r="C7" s="130">
        <v>9392366</v>
      </c>
      <c r="D7" s="91">
        <f aca="true" t="shared" si="1" ref="D7:N7">D8</f>
        <v>0</v>
      </c>
      <c r="E7" s="130">
        <v>14270</v>
      </c>
      <c r="F7" s="91">
        <f t="shared" si="1"/>
        <v>0</v>
      </c>
      <c r="G7" s="130">
        <v>9378096</v>
      </c>
      <c r="H7" s="91">
        <f t="shared" si="1"/>
        <v>0</v>
      </c>
      <c r="I7" s="91">
        <f t="shared" si="1"/>
        <v>0</v>
      </c>
      <c r="J7" s="91">
        <f>J8</f>
        <v>0</v>
      </c>
      <c r="K7" s="91">
        <f>K8</f>
        <v>0</v>
      </c>
      <c r="L7" s="130">
        <v>9392366</v>
      </c>
      <c r="M7" s="130">
        <v>9392366</v>
      </c>
      <c r="N7" s="91">
        <f t="shared" si="1"/>
        <v>0</v>
      </c>
    </row>
    <row r="8" spans="1:14" s="5" customFormat="1" ht="12.75">
      <c r="A8" s="75">
        <v>3</v>
      </c>
      <c r="B8" s="92" t="s">
        <v>17</v>
      </c>
      <c r="C8" s="131">
        <v>9392366</v>
      </c>
      <c r="D8" s="93">
        <f aca="true" t="shared" si="2" ref="D8:N8">D9+D19</f>
        <v>0</v>
      </c>
      <c r="E8" s="131">
        <v>14270</v>
      </c>
      <c r="F8" s="93">
        <f t="shared" si="2"/>
        <v>0</v>
      </c>
      <c r="G8" s="131">
        <v>9378096</v>
      </c>
      <c r="H8" s="93">
        <f t="shared" si="2"/>
        <v>0</v>
      </c>
      <c r="I8" s="93">
        <f t="shared" si="2"/>
        <v>0</v>
      </c>
      <c r="J8" s="93">
        <f>J9+J19</f>
        <v>0</v>
      </c>
      <c r="K8" s="93">
        <f>K9+K19</f>
        <v>0</v>
      </c>
      <c r="L8" s="131">
        <v>9392366</v>
      </c>
      <c r="M8" s="131">
        <v>9392366</v>
      </c>
      <c r="N8" s="93">
        <f t="shared" si="2"/>
        <v>0</v>
      </c>
    </row>
    <row r="9" spans="1:14" s="5" customFormat="1" ht="12.75">
      <c r="A9" s="78">
        <v>31</v>
      </c>
      <c r="B9" s="79" t="s">
        <v>18</v>
      </c>
      <c r="C9" s="126">
        <v>8865086</v>
      </c>
      <c r="D9" s="80">
        <f>D10+D14+D16</f>
        <v>0</v>
      </c>
      <c r="E9" s="126">
        <v>12190</v>
      </c>
      <c r="F9" s="80">
        <f aca="true" t="shared" si="3" ref="F9:N9">F10+F14+F16</f>
        <v>0</v>
      </c>
      <c r="G9" s="126">
        <v>8852896</v>
      </c>
      <c r="H9" s="80">
        <f t="shared" si="3"/>
        <v>0</v>
      </c>
      <c r="I9" s="80">
        <f t="shared" si="3"/>
        <v>0</v>
      </c>
      <c r="J9" s="80">
        <f>J10+J14+J16</f>
        <v>0</v>
      </c>
      <c r="K9" s="80">
        <f>K10+K14+K16</f>
        <v>0</v>
      </c>
      <c r="L9" s="126">
        <v>8865086</v>
      </c>
      <c r="M9" s="126">
        <v>8865086</v>
      </c>
      <c r="N9" s="80">
        <f t="shared" si="3"/>
        <v>0</v>
      </c>
    </row>
    <row r="10" spans="1:14" ht="12.75">
      <c r="A10" s="81">
        <v>311</v>
      </c>
      <c r="B10" s="82" t="s">
        <v>19</v>
      </c>
      <c r="C10" s="127">
        <v>7451392</v>
      </c>
      <c r="D10" s="94">
        <f aca="true" t="shared" si="4" ref="D10:N10">D11+D12+D13</f>
        <v>0</v>
      </c>
      <c r="E10" s="127">
        <v>10400</v>
      </c>
      <c r="F10" s="94">
        <f t="shared" si="4"/>
        <v>0</v>
      </c>
      <c r="G10" s="127">
        <v>7440992</v>
      </c>
      <c r="H10" s="94">
        <f t="shared" si="4"/>
        <v>0</v>
      </c>
      <c r="I10" s="94">
        <f t="shared" si="4"/>
        <v>0</v>
      </c>
      <c r="J10" s="94">
        <f>J11+J12+J13</f>
        <v>0</v>
      </c>
      <c r="K10" s="94">
        <f>K11+K12+K13</f>
        <v>0</v>
      </c>
      <c r="L10" s="94">
        <f>L11+L12+L13</f>
        <v>0</v>
      </c>
      <c r="M10" s="94">
        <f t="shared" si="4"/>
        <v>0</v>
      </c>
      <c r="N10" s="94">
        <f t="shared" si="4"/>
        <v>0</v>
      </c>
    </row>
    <row r="11" spans="1:14" ht="12.75" customHeight="1">
      <c r="A11" s="84">
        <v>3111</v>
      </c>
      <c r="B11" s="85" t="s">
        <v>36</v>
      </c>
      <c r="C11" s="128">
        <v>7076952</v>
      </c>
      <c r="D11" s="83"/>
      <c r="E11" s="128">
        <v>10400</v>
      </c>
      <c r="F11" s="83"/>
      <c r="G11" s="128">
        <v>7066592</v>
      </c>
      <c r="H11" s="83"/>
      <c r="I11" s="83"/>
      <c r="J11" s="83"/>
      <c r="K11" s="83"/>
      <c r="L11" s="83"/>
      <c r="M11" s="83"/>
      <c r="N11" s="83"/>
    </row>
    <row r="12" spans="1:14" ht="12.75" customHeight="1">
      <c r="A12" s="84">
        <v>3113</v>
      </c>
      <c r="B12" s="85" t="s">
        <v>37</v>
      </c>
      <c r="C12" s="128">
        <v>253344</v>
      </c>
      <c r="D12" s="83"/>
      <c r="E12" s="83"/>
      <c r="F12" s="83"/>
      <c r="G12" s="128">
        <v>253344</v>
      </c>
      <c r="H12" s="83"/>
      <c r="I12" s="83"/>
      <c r="J12" s="83"/>
      <c r="K12" s="83"/>
      <c r="L12" s="83"/>
      <c r="M12" s="83"/>
      <c r="N12" s="83"/>
    </row>
    <row r="13" spans="1:14" ht="12.75" customHeight="1">
      <c r="A13" s="84">
        <v>3114</v>
      </c>
      <c r="B13" s="85" t="s">
        <v>38</v>
      </c>
      <c r="C13" s="128">
        <v>121056</v>
      </c>
      <c r="D13" s="83"/>
      <c r="E13" s="83"/>
      <c r="F13" s="83"/>
      <c r="G13" s="128">
        <v>121056</v>
      </c>
      <c r="H13" s="83"/>
      <c r="I13" s="83"/>
      <c r="J13" s="83"/>
      <c r="K13" s="83"/>
      <c r="L13" s="83"/>
      <c r="M13" s="83"/>
      <c r="N13" s="83"/>
    </row>
    <row r="14" spans="1:14" ht="12.75" customHeight="1">
      <c r="A14" s="81">
        <v>312</v>
      </c>
      <c r="B14" s="82" t="s">
        <v>20</v>
      </c>
      <c r="C14" s="127">
        <v>115960</v>
      </c>
      <c r="D14" s="94">
        <v>0</v>
      </c>
      <c r="E14" s="94">
        <f>E15</f>
        <v>0</v>
      </c>
      <c r="F14" s="94">
        <f aca="true" t="shared" si="5" ref="F14:N14">F15</f>
        <v>0</v>
      </c>
      <c r="G14" s="127">
        <v>115960</v>
      </c>
      <c r="H14" s="94">
        <f t="shared" si="5"/>
        <v>0</v>
      </c>
      <c r="I14" s="94">
        <f t="shared" si="5"/>
        <v>0</v>
      </c>
      <c r="J14" s="94">
        <f>J15</f>
        <v>0</v>
      </c>
      <c r="K14" s="94">
        <f>K15</f>
        <v>0</v>
      </c>
      <c r="L14" s="94">
        <f>L15</f>
        <v>0</v>
      </c>
      <c r="M14" s="94">
        <f t="shared" si="5"/>
        <v>0</v>
      </c>
      <c r="N14" s="94">
        <f t="shared" si="5"/>
        <v>0</v>
      </c>
    </row>
    <row r="15" spans="1:14" ht="12.75" customHeight="1">
      <c r="A15" s="84">
        <v>3121</v>
      </c>
      <c r="B15" s="85" t="s">
        <v>20</v>
      </c>
      <c r="C15" s="128">
        <v>115960</v>
      </c>
      <c r="D15" s="83"/>
      <c r="E15" s="83"/>
      <c r="F15" s="83"/>
      <c r="G15" s="128">
        <v>115960</v>
      </c>
      <c r="H15" s="83"/>
      <c r="I15" s="83"/>
      <c r="J15" s="83"/>
      <c r="K15" s="83"/>
      <c r="L15" s="83"/>
      <c r="M15" s="83"/>
      <c r="N15" s="83"/>
    </row>
    <row r="16" spans="1:14" ht="12.75">
      <c r="A16" s="81">
        <v>313</v>
      </c>
      <c r="B16" s="82" t="s">
        <v>21</v>
      </c>
      <c r="C16" s="127">
        <v>1297734</v>
      </c>
      <c r="D16" s="94">
        <f aca="true" t="shared" si="6" ref="D16:N16">D17+D18</f>
        <v>0</v>
      </c>
      <c r="E16" s="127">
        <v>1790</v>
      </c>
      <c r="F16" s="94">
        <f t="shared" si="6"/>
        <v>0</v>
      </c>
      <c r="G16" s="127">
        <v>1295944</v>
      </c>
      <c r="H16" s="94">
        <f t="shared" si="6"/>
        <v>0</v>
      </c>
      <c r="I16" s="94">
        <f t="shared" si="6"/>
        <v>0</v>
      </c>
      <c r="J16" s="94">
        <f>J17+J18</f>
        <v>0</v>
      </c>
      <c r="K16" s="94">
        <f>K17+K18</f>
        <v>0</v>
      </c>
      <c r="L16" s="94">
        <f>L17+L18</f>
        <v>0</v>
      </c>
      <c r="M16" s="94">
        <f t="shared" si="6"/>
        <v>0</v>
      </c>
      <c r="N16" s="94">
        <f t="shared" si="6"/>
        <v>0</v>
      </c>
    </row>
    <row r="17" spans="1:14" ht="15.75" customHeight="1">
      <c r="A17" s="84">
        <v>3132</v>
      </c>
      <c r="B17" s="85" t="s">
        <v>39</v>
      </c>
      <c r="C17" s="128">
        <v>1169470</v>
      </c>
      <c r="D17" s="83"/>
      <c r="E17" s="128">
        <v>1612</v>
      </c>
      <c r="F17" s="83"/>
      <c r="G17" s="128">
        <v>1167858</v>
      </c>
      <c r="H17" s="83"/>
      <c r="I17" s="83"/>
      <c r="J17" s="83"/>
      <c r="K17" s="83"/>
      <c r="L17" s="83"/>
      <c r="M17" s="83"/>
      <c r="N17" s="83"/>
    </row>
    <row r="18" spans="1:14" ht="26.25" customHeight="1">
      <c r="A18" s="84">
        <v>3133</v>
      </c>
      <c r="B18" s="85" t="s">
        <v>40</v>
      </c>
      <c r="C18" s="128">
        <v>128264</v>
      </c>
      <c r="D18" s="83"/>
      <c r="E18" s="128">
        <v>178</v>
      </c>
      <c r="F18" s="83"/>
      <c r="G18" s="128">
        <v>128086</v>
      </c>
      <c r="H18" s="83"/>
      <c r="I18" s="83"/>
      <c r="J18" s="83"/>
      <c r="K18" s="83"/>
      <c r="L18" s="83"/>
      <c r="M18" s="83"/>
      <c r="N18" s="83"/>
    </row>
    <row r="19" spans="1:14" ht="12.75">
      <c r="A19" s="78">
        <v>32</v>
      </c>
      <c r="B19" s="79" t="s">
        <v>22</v>
      </c>
      <c r="C19" s="126">
        <v>527280</v>
      </c>
      <c r="D19" s="80">
        <f aca="true" t="shared" si="7" ref="D19:N19">D20+D22</f>
        <v>0</v>
      </c>
      <c r="E19" s="126">
        <v>2080</v>
      </c>
      <c r="F19" s="80">
        <f t="shared" si="7"/>
        <v>0</v>
      </c>
      <c r="G19" s="126">
        <v>525200</v>
      </c>
      <c r="H19" s="80">
        <f t="shared" si="7"/>
        <v>0</v>
      </c>
      <c r="I19" s="80">
        <f t="shared" si="7"/>
        <v>0</v>
      </c>
      <c r="J19" s="80">
        <f>J20+J22</f>
        <v>0</v>
      </c>
      <c r="K19" s="80">
        <f>K20+K22</f>
        <v>0</v>
      </c>
      <c r="L19" s="126">
        <v>527280</v>
      </c>
      <c r="M19" s="126">
        <v>527280</v>
      </c>
      <c r="N19" s="80">
        <f t="shared" si="7"/>
        <v>0</v>
      </c>
    </row>
    <row r="20" spans="1:14" ht="12.75">
      <c r="A20" s="81">
        <v>321</v>
      </c>
      <c r="B20" s="82" t="s">
        <v>23</v>
      </c>
      <c r="C20" s="127">
        <v>501280</v>
      </c>
      <c r="D20" s="94">
        <f aca="true" t="shared" si="8" ref="D20:N20">D21</f>
        <v>0</v>
      </c>
      <c r="E20" s="127">
        <v>2080</v>
      </c>
      <c r="F20" s="94">
        <f t="shared" si="8"/>
        <v>0</v>
      </c>
      <c r="G20" s="127">
        <v>499200</v>
      </c>
      <c r="H20" s="94">
        <f t="shared" si="8"/>
        <v>0</v>
      </c>
      <c r="I20" s="94">
        <f t="shared" si="8"/>
        <v>0</v>
      </c>
      <c r="J20" s="94">
        <f>J21</f>
        <v>0</v>
      </c>
      <c r="K20" s="94">
        <f>J21</f>
        <v>0</v>
      </c>
      <c r="L20" s="94">
        <f>L21</f>
        <v>0</v>
      </c>
      <c r="M20" s="94">
        <f t="shared" si="8"/>
        <v>0</v>
      </c>
      <c r="N20" s="94">
        <f t="shared" si="8"/>
        <v>0</v>
      </c>
    </row>
    <row r="21" spans="1:14" ht="12.75" customHeight="1">
      <c r="A21" s="84">
        <v>3212</v>
      </c>
      <c r="B21" s="85" t="s">
        <v>42</v>
      </c>
      <c r="C21" s="128">
        <v>501280</v>
      </c>
      <c r="D21" s="83"/>
      <c r="E21" s="128">
        <v>2080</v>
      </c>
      <c r="F21" s="83"/>
      <c r="G21" s="128">
        <v>499200</v>
      </c>
      <c r="H21" s="83"/>
      <c r="I21" s="83"/>
      <c r="J21" s="83"/>
      <c r="K21" s="83"/>
      <c r="L21" s="83"/>
      <c r="M21" s="83"/>
      <c r="N21" s="83"/>
    </row>
    <row r="22" spans="1:14" ht="24.75" customHeight="1">
      <c r="A22" s="81">
        <v>329</v>
      </c>
      <c r="B22" s="82" t="s">
        <v>26</v>
      </c>
      <c r="C22" s="127">
        <v>26000</v>
      </c>
      <c r="D22" s="94">
        <v>0</v>
      </c>
      <c r="E22" s="94">
        <f>E23</f>
        <v>0</v>
      </c>
      <c r="F22" s="94">
        <f aca="true" t="shared" si="9" ref="F22:N22">F23</f>
        <v>0</v>
      </c>
      <c r="G22" s="127">
        <v>26000</v>
      </c>
      <c r="H22" s="94">
        <f t="shared" si="9"/>
        <v>0</v>
      </c>
      <c r="I22" s="94">
        <f t="shared" si="9"/>
        <v>0</v>
      </c>
      <c r="J22" s="94">
        <f>J23</f>
        <v>0</v>
      </c>
      <c r="K22" s="94">
        <f>K23</f>
        <v>0</v>
      </c>
      <c r="L22" s="94">
        <f>L23</f>
        <v>0</v>
      </c>
      <c r="M22" s="94">
        <f t="shared" si="9"/>
        <v>0</v>
      </c>
      <c r="N22" s="94">
        <f t="shared" si="9"/>
        <v>0</v>
      </c>
    </row>
    <row r="23" spans="1:14" ht="12.75" customHeight="1">
      <c r="A23" s="84">
        <v>3295</v>
      </c>
      <c r="B23" s="85" t="s">
        <v>63</v>
      </c>
      <c r="C23" s="128">
        <v>26000</v>
      </c>
      <c r="D23" s="83"/>
      <c r="E23" s="83"/>
      <c r="F23" s="83"/>
      <c r="G23" s="128">
        <v>26000</v>
      </c>
      <c r="H23" s="83"/>
      <c r="I23" s="83"/>
      <c r="J23" s="83"/>
      <c r="K23" s="83"/>
      <c r="L23" s="83"/>
      <c r="M23" s="83"/>
      <c r="N23" s="83"/>
    </row>
    <row r="24" spans="1:14" ht="12.75">
      <c r="A24" s="84"/>
      <c r="B24" s="85"/>
      <c r="C24" s="12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39.75" customHeight="1">
      <c r="A25" s="255" t="s">
        <v>94</v>
      </c>
      <c r="B25" s="255"/>
      <c r="C25" s="123">
        <v>1197928</v>
      </c>
      <c r="D25" s="123">
        <v>555728</v>
      </c>
      <c r="E25" s="195">
        <v>128680</v>
      </c>
      <c r="F25" s="123">
        <v>176800</v>
      </c>
      <c r="G25" s="123">
        <v>183000</v>
      </c>
      <c r="H25" s="95">
        <f>H27</f>
        <v>0</v>
      </c>
      <c r="I25" s="123">
        <v>120000</v>
      </c>
      <c r="J25" s="123">
        <v>15600</v>
      </c>
      <c r="K25" s="123">
        <v>18120</v>
      </c>
      <c r="L25" s="123">
        <v>1197928</v>
      </c>
      <c r="M25" s="123">
        <v>1197928</v>
      </c>
      <c r="N25" s="95">
        <f>N27</f>
        <v>0</v>
      </c>
    </row>
    <row r="26" spans="1:14" ht="12.75">
      <c r="A26" s="259" t="s">
        <v>89</v>
      </c>
      <c r="B26" s="259"/>
      <c r="C26" s="124">
        <v>1102972</v>
      </c>
      <c r="D26" s="124">
        <v>460772</v>
      </c>
      <c r="E26" s="196">
        <v>128680</v>
      </c>
      <c r="F26" s="124">
        <v>176800</v>
      </c>
      <c r="G26" s="124">
        <v>183000</v>
      </c>
      <c r="H26" s="74">
        <f>H27</f>
        <v>0</v>
      </c>
      <c r="I26" s="124">
        <v>120000</v>
      </c>
      <c r="J26" s="124">
        <v>15600</v>
      </c>
      <c r="K26" s="124">
        <v>18120</v>
      </c>
      <c r="L26" s="124">
        <v>1102972</v>
      </c>
      <c r="M26" s="124">
        <v>1102972</v>
      </c>
      <c r="N26" s="74">
        <f>N27</f>
        <v>0</v>
      </c>
    </row>
    <row r="27" spans="1:14" ht="12.75">
      <c r="A27" s="75">
        <v>3</v>
      </c>
      <c r="B27" s="76" t="s">
        <v>17</v>
      </c>
      <c r="C27" s="125">
        <v>1102972</v>
      </c>
      <c r="D27" s="125">
        <v>460772</v>
      </c>
      <c r="E27" s="197">
        <v>128680</v>
      </c>
      <c r="F27" s="125">
        <v>176800</v>
      </c>
      <c r="G27" s="125">
        <v>183000</v>
      </c>
      <c r="H27" s="77">
        <f>H28+H56</f>
        <v>0</v>
      </c>
      <c r="I27" s="125">
        <v>120000</v>
      </c>
      <c r="J27" s="125">
        <v>15600</v>
      </c>
      <c r="K27" s="125">
        <v>18120</v>
      </c>
      <c r="L27" s="125">
        <v>1102972</v>
      </c>
      <c r="M27" s="125">
        <v>1102972</v>
      </c>
      <c r="N27" s="77">
        <f>N28+N56</f>
        <v>0</v>
      </c>
    </row>
    <row r="28" spans="1:14" s="5" customFormat="1" ht="12.75">
      <c r="A28" s="78">
        <v>32</v>
      </c>
      <c r="B28" s="79" t="s">
        <v>22</v>
      </c>
      <c r="C28" s="126">
        <v>1098472</v>
      </c>
      <c r="D28" s="126">
        <v>456272</v>
      </c>
      <c r="E28" s="198">
        <v>128680</v>
      </c>
      <c r="F28" s="126">
        <v>176800</v>
      </c>
      <c r="G28" s="126">
        <v>183000</v>
      </c>
      <c r="H28" s="80">
        <f>H29+H33+H38+H47+H49</f>
        <v>0</v>
      </c>
      <c r="I28" s="126">
        <v>120000</v>
      </c>
      <c r="J28" s="126">
        <v>15600</v>
      </c>
      <c r="K28" s="126">
        <v>18120</v>
      </c>
      <c r="L28" s="126">
        <v>1098472</v>
      </c>
      <c r="M28" s="126">
        <v>1098472</v>
      </c>
      <c r="N28" s="80">
        <f>N29+N33+N38+N47+N49</f>
        <v>0</v>
      </c>
    </row>
    <row r="29" spans="1:14" ht="12.75">
      <c r="A29" s="81">
        <v>321</v>
      </c>
      <c r="B29" s="82" t="s">
        <v>23</v>
      </c>
      <c r="C29" s="127">
        <v>56060</v>
      </c>
      <c r="D29" s="127">
        <v>41500</v>
      </c>
      <c r="E29" s="168">
        <f aca="true" t="shared" si="10" ref="E29:N29">E30+E31+E32</f>
        <v>14560</v>
      </c>
      <c r="F29" s="88">
        <f t="shared" si="10"/>
        <v>0</v>
      </c>
      <c r="G29" s="88">
        <f t="shared" si="10"/>
        <v>0</v>
      </c>
      <c r="H29" s="94">
        <f t="shared" si="10"/>
        <v>0</v>
      </c>
      <c r="I29" s="127"/>
      <c r="J29" s="127">
        <f t="shared" si="10"/>
        <v>0</v>
      </c>
      <c r="K29" s="127"/>
      <c r="L29" s="127">
        <v>0</v>
      </c>
      <c r="M29" s="94">
        <f t="shared" si="10"/>
        <v>0</v>
      </c>
      <c r="N29" s="94">
        <f t="shared" si="10"/>
        <v>0</v>
      </c>
    </row>
    <row r="30" spans="1:14" ht="12.75" customHeight="1">
      <c r="A30" s="84">
        <v>3211</v>
      </c>
      <c r="B30" s="85" t="s">
        <v>41</v>
      </c>
      <c r="C30" s="128">
        <v>40900</v>
      </c>
      <c r="D30" s="128">
        <v>30500</v>
      </c>
      <c r="E30" s="128">
        <v>10400</v>
      </c>
      <c r="F30" s="128"/>
      <c r="G30" s="128"/>
      <c r="H30" s="83"/>
      <c r="I30" s="128"/>
      <c r="J30" s="128"/>
      <c r="K30" s="128"/>
      <c r="L30" s="128"/>
      <c r="M30" s="83"/>
      <c r="N30" s="83"/>
    </row>
    <row r="31" spans="1:14" ht="12.75" customHeight="1">
      <c r="A31" s="84">
        <v>3213</v>
      </c>
      <c r="B31" s="85" t="s">
        <v>43</v>
      </c>
      <c r="C31" s="128">
        <v>14160</v>
      </c>
      <c r="D31" s="128">
        <v>10000</v>
      </c>
      <c r="E31" s="128">
        <v>4160</v>
      </c>
      <c r="F31" s="128"/>
      <c r="G31" s="128"/>
      <c r="H31" s="83"/>
      <c r="I31" s="128"/>
      <c r="J31" s="128"/>
      <c r="K31" s="128"/>
      <c r="L31" s="128"/>
      <c r="M31" s="83"/>
      <c r="N31" s="83"/>
    </row>
    <row r="32" spans="1:14" ht="12.75" customHeight="1">
      <c r="A32" s="84">
        <v>3214</v>
      </c>
      <c r="B32" s="85" t="s">
        <v>44</v>
      </c>
      <c r="C32" s="128">
        <v>1000</v>
      </c>
      <c r="D32" s="128">
        <v>1000</v>
      </c>
      <c r="E32" s="128"/>
      <c r="F32" s="128"/>
      <c r="G32" s="128"/>
      <c r="H32" s="83"/>
      <c r="I32" s="128"/>
      <c r="J32" s="128"/>
      <c r="K32" s="128"/>
      <c r="L32" s="128"/>
      <c r="M32" s="83"/>
      <c r="N32" s="83"/>
    </row>
    <row r="33" spans="1:14" ht="12.75">
      <c r="A33" s="81">
        <v>322</v>
      </c>
      <c r="B33" s="82" t="s">
        <v>24</v>
      </c>
      <c r="C33" s="127">
        <v>373180</v>
      </c>
      <c r="D33" s="127">
        <v>298300</v>
      </c>
      <c r="E33" s="127">
        <v>65760</v>
      </c>
      <c r="F33" s="127"/>
      <c r="G33" s="168">
        <v>6000</v>
      </c>
      <c r="H33" s="94">
        <f aca="true" t="shared" si="11" ref="H33:N33">SUM(H34:H37)</f>
        <v>0</v>
      </c>
      <c r="I33" s="127"/>
      <c r="J33" s="127">
        <f t="shared" si="11"/>
        <v>0</v>
      </c>
      <c r="K33" s="127">
        <v>3120</v>
      </c>
      <c r="L33" s="127">
        <f>SUM(L34:L37)</f>
        <v>0</v>
      </c>
      <c r="M33" s="94">
        <f t="shared" si="11"/>
        <v>0</v>
      </c>
      <c r="N33" s="94">
        <f t="shared" si="11"/>
        <v>0</v>
      </c>
    </row>
    <row r="34" spans="1:14" ht="12.75" customHeight="1">
      <c r="A34" s="84">
        <v>3221</v>
      </c>
      <c r="B34" s="85" t="s">
        <v>45</v>
      </c>
      <c r="C34" s="128">
        <v>88740</v>
      </c>
      <c r="D34" s="128">
        <v>76500</v>
      </c>
      <c r="E34" s="134">
        <v>6240</v>
      </c>
      <c r="F34" s="128"/>
      <c r="G34" s="128">
        <v>6000</v>
      </c>
      <c r="H34" s="83"/>
      <c r="I34" s="128"/>
      <c r="J34" s="128"/>
      <c r="K34" s="128"/>
      <c r="L34" s="128"/>
      <c r="M34" s="83"/>
      <c r="N34" s="83"/>
    </row>
    <row r="35" spans="1:14" ht="12.75" customHeight="1">
      <c r="A35" s="84">
        <v>3223</v>
      </c>
      <c r="B35" s="85" t="s">
        <v>47</v>
      </c>
      <c r="C35" s="128">
        <v>256000</v>
      </c>
      <c r="D35" s="128">
        <v>210000</v>
      </c>
      <c r="E35" s="128">
        <v>46000</v>
      </c>
      <c r="F35" s="128"/>
      <c r="G35" s="128"/>
      <c r="H35" s="83"/>
      <c r="I35" s="128"/>
      <c r="J35" s="128"/>
      <c r="K35" s="128"/>
      <c r="L35" s="128"/>
      <c r="M35" s="83"/>
      <c r="N35" s="83"/>
    </row>
    <row r="36" spans="1:14" ht="12.75" customHeight="1">
      <c r="A36" s="84">
        <v>3225</v>
      </c>
      <c r="B36" s="85" t="s">
        <v>49</v>
      </c>
      <c r="C36" s="128">
        <v>17200</v>
      </c>
      <c r="D36" s="128">
        <v>6800</v>
      </c>
      <c r="E36" s="128">
        <v>10400</v>
      </c>
      <c r="F36" s="128"/>
      <c r="G36" s="128"/>
      <c r="H36" s="83"/>
      <c r="I36" s="128"/>
      <c r="J36" s="128"/>
      <c r="K36" s="128">
        <v>3120</v>
      </c>
      <c r="L36" s="128"/>
      <c r="M36" s="83"/>
      <c r="N36" s="83"/>
    </row>
    <row r="37" spans="1:14" ht="12.75" customHeight="1">
      <c r="A37" s="84">
        <v>3227</v>
      </c>
      <c r="B37" s="85" t="s">
        <v>50</v>
      </c>
      <c r="C37" s="128">
        <v>11240</v>
      </c>
      <c r="D37" s="128">
        <v>5000</v>
      </c>
      <c r="E37" s="128">
        <v>3120</v>
      </c>
      <c r="F37" s="128"/>
      <c r="G37" s="128"/>
      <c r="H37" s="83"/>
      <c r="I37" s="128"/>
      <c r="J37" s="128"/>
      <c r="K37" s="128"/>
      <c r="L37" s="128"/>
      <c r="M37" s="83"/>
      <c r="N37" s="83"/>
    </row>
    <row r="38" spans="1:14" ht="12.75">
      <c r="A38" s="81">
        <v>323</v>
      </c>
      <c r="B38" s="82" t="s">
        <v>25</v>
      </c>
      <c r="C38" s="127">
        <v>172532</v>
      </c>
      <c r="D38" s="127">
        <v>108172</v>
      </c>
      <c r="E38" s="127">
        <v>27560</v>
      </c>
      <c r="F38" s="127">
        <v>10400</v>
      </c>
      <c r="G38" s="88">
        <f aca="true" t="shared" si="12" ref="G38:N38">SUM(G39:G46)</f>
        <v>0</v>
      </c>
      <c r="H38" s="94">
        <f t="shared" si="12"/>
        <v>0</v>
      </c>
      <c r="I38" s="127">
        <v>26400</v>
      </c>
      <c r="J38" s="127">
        <f t="shared" si="12"/>
        <v>0</v>
      </c>
      <c r="K38" s="127"/>
      <c r="L38" s="127">
        <f>SUM(L39:L46)</f>
        <v>0</v>
      </c>
      <c r="M38" s="94">
        <f t="shared" si="12"/>
        <v>0</v>
      </c>
      <c r="N38" s="94">
        <f t="shared" si="12"/>
        <v>0</v>
      </c>
    </row>
    <row r="39" spans="1:14" ht="12.75" customHeight="1">
      <c r="A39" s="84">
        <v>3231</v>
      </c>
      <c r="B39" s="85" t="s">
        <v>51</v>
      </c>
      <c r="C39" s="128">
        <v>30820</v>
      </c>
      <c r="D39" s="128">
        <v>22500</v>
      </c>
      <c r="E39" s="128">
        <v>8320</v>
      </c>
      <c r="F39" s="128"/>
      <c r="G39" s="128"/>
      <c r="H39" s="83"/>
      <c r="I39" s="128"/>
      <c r="J39" s="128"/>
      <c r="K39" s="128"/>
      <c r="L39" s="128"/>
      <c r="M39" s="83"/>
      <c r="N39" s="83"/>
    </row>
    <row r="40" spans="1:14" ht="12.75" customHeight="1">
      <c r="A40" s="84">
        <v>3233</v>
      </c>
      <c r="B40" s="85" t="s">
        <v>74</v>
      </c>
      <c r="C40" s="128">
        <v>5100</v>
      </c>
      <c r="D40" s="128">
        <v>5100</v>
      </c>
      <c r="E40" s="128"/>
      <c r="F40" s="128"/>
      <c r="G40" s="128"/>
      <c r="H40" s="83"/>
      <c r="I40" s="128"/>
      <c r="J40" s="128"/>
      <c r="K40" s="128"/>
      <c r="L40" s="128"/>
      <c r="M40" s="83"/>
      <c r="N40" s="83"/>
    </row>
    <row r="41" spans="1:14" ht="12.75" customHeight="1">
      <c r="A41" s="84">
        <v>3234</v>
      </c>
      <c r="B41" s="85" t="s">
        <v>53</v>
      </c>
      <c r="C41" s="128">
        <v>34272</v>
      </c>
      <c r="D41" s="128">
        <v>31672</v>
      </c>
      <c r="E41" s="128">
        <v>2600</v>
      </c>
      <c r="F41" s="128"/>
      <c r="G41" s="128"/>
      <c r="H41" s="83"/>
      <c r="I41" s="128"/>
      <c r="J41" s="128"/>
      <c r="K41" s="128"/>
      <c r="L41" s="128"/>
      <c r="M41" s="83"/>
      <c r="N41" s="83"/>
    </row>
    <row r="42" spans="1:14" ht="12.75" customHeight="1">
      <c r="A42" s="84">
        <v>3235</v>
      </c>
      <c r="B42" s="85" t="s">
        <v>83</v>
      </c>
      <c r="C42" s="128">
        <v>10000</v>
      </c>
      <c r="D42" s="128">
        <v>10000</v>
      </c>
      <c r="E42" s="128"/>
      <c r="F42" s="128"/>
      <c r="G42" s="128"/>
      <c r="H42" s="83"/>
      <c r="I42" s="128"/>
      <c r="J42" s="128"/>
      <c r="K42" s="128"/>
      <c r="L42" s="128"/>
      <c r="M42" s="83"/>
      <c r="N42" s="83"/>
    </row>
    <row r="43" spans="1:14" ht="12.75" customHeight="1">
      <c r="A43" s="84">
        <v>3236</v>
      </c>
      <c r="B43" s="85" t="s">
        <v>54</v>
      </c>
      <c r="C43" s="128">
        <v>14000</v>
      </c>
      <c r="D43" s="128">
        <v>14000</v>
      </c>
      <c r="E43" s="128"/>
      <c r="F43" s="128"/>
      <c r="G43" s="128"/>
      <c r="H43" s="83"/>
      <c r="I43" s="128"/>
      <c r="J43" s="128"/>
      <c r="K43" s="128"/>
      <c r="L43" s="128"/>
      <c r="M43" s="83"/>
      <c r="N43" s="83"/>
    </row>
    <row r="44" spans="1:14" ht="12.75" customHeight="1">
      <c r="A44" s="84">
        <v>3237</v>
      </c>
      <c r="B44" s="85" t="s">
        <v>55</v>
      </c>
      <c r="C44" s="128">
        <v>11400</v>
      </c>
      <c r="D44" s="128">
        <v>1000</v>
      </c>
      <c r="E44" s="128">
        <v>10400</v>
      </c>
      <c r="F44" s="128"/>
      <c r="G44" s="128"/>
      <c r="H44" s="83"/>
      <c r="I44" s="128"/>
      <c r="J44" s="128"/>
      <c r="K44" s="128"/>
      <c r="L44" s="128"/>
      <c r="M44" s="83"/>
      <c r="N44" s="83"/>
    </row>
    <row r="45" spans="1:14" ht="12.75" customHeight="1">
      <c r="A45" s="84">
        <v>3238</v>
      </c>
      <c r="B45" s="85" t="s">
        <v>56</v>
      </c>
      <c r="C45" s="128">
        <v>9000</v>
      </c>
      <c r="D45" s="128">
        <v>9000</v>
      </c>
      <c r="E45" s="128"/>
      <c r="F45" s="128"/>
      <c r="G45" s="128"/>
      <c r="H45" s="83"/>
      <c r="I45" s="128"/>
      <c r="J45" s="128"/>
      <c r="K45" s="128"/>
      <c r="L45" s="128"/>
      <c r="M45" s="83"/>
      <c r="N45" s="83"/>
    </row>
    <row r="46" spans="1:14" ht="12.75" customHeight="1">
      <c r="A46" s="84">
        <v>3239</v>
      </c>
      <c r="B46" s="85" t="s">
        <v>57</v>
      </c>
      <c r="C46" s="128">
        <v>57940</v>
      </c>
      <c r="D46" s="128">
        <v>14900</v>
      </c>
      <c r="E46" s="128">
        <v>6240</v>
      </c>
      <c r="F46" s="128">
        <v>10400</v>
      </c>
      <c r="G46" s="128"/>
      <c r="H46" s="83"/>
      <c r="I46" s="128">
        <v>26400</v>
      </c>
      <c r="J46" s="128"/>
      <c r="K46" s="128"/>
      <c r="L46" s="128"/>
      <c r="M46" s="83"/>
      <c r="N46" s="83"/>
    </row>
    <row r="47" spans="1:14" ht="25.5">
      <c r="A47" s="81">
        <v>324</v>
      </c>
      <c r="B47" s="82" t="s">
        <v>58</v>
      </c>
      <c r="C47" s="127">
        <v>15600</v>
      </c>
      <c r="D47" s="88">
        <f aca="true" t="shared" si="13" ref="D47:N47">D48</f>
        <v>0</v>
      </c>
      <c r="E47" s="88">
        <f t="shared" si="13"/>
        <v>0</v>
      </c>
      <c r="F47" s="88">
        <f t="shared" si="13"/>
        <v>0</v>
      </c>
      <c r="G47" s="88">
        <f t="shared" si="13"/>
        <v>0</v>
      </c>
      <c r="H47" s="94">
        <f t="shared" si="13"/>
        <v>0</v>
      </c>
      <c r="I47" s="88">
        <f t="shared" si="13"/>
        <v>0</v>
      </c>
      <c r="J47" s="127">
        <v>15600</v>
      </c>
      <c r="K47" s="127">
        <f>K48</f>
        <v>0</v>
      </c>
      <c r="L47" s="127">
        <f>L48</f>
        <v>0</v>
      </c>
      <c r="M47" s="94">
        <f t="shared" si="13"/>
        <v>0</v>
      </c>
      <c r="N47" s="94">
        <f t="shared" si="13"/>
        <v>0</v>
      </c>
    </row>
    <row r="48" spans="1:14" ht="25.5" customHeight="1">
      <c r="A48" s="84">
        <v>3241</v>
      </c>
      <c r="B48" s="85" t="s">
        <v>59</v>
      </c>
      <c r="C48" s="128">
        <v>15600</v>
      </c>
      <c r="D48" s="128">
        <v>0</v>
      </c>
      <c r="E48" s="128"/>
      <c r="F48" s="128"/>
      <c r="G48" s="128"/>
      <c r="H48" s="83"/>
      <c r="I48" s="128"/>
      <c r="J48" s="128">
        <v>15600</v>
      </c>
      <c r="K48" s="128">
        <v>0</v>
      </c>
      <c r="L48" s="128"/>
      <c r="M48" s="83"/>
      <c r="N48" s="83"/>
    </row>
    <row r="49" spans="1:14" ht="26.25" customHeight="1">
      <c r="A49" s="81">
        <v>329</v>
      </c>
      <c r="B49" s="82" t="s">
        <v>26</v>
      </c>
      <c r="C49" s="127">
        <v>481100</v>
      </c>
      <c r="D49" s="127">
        <v>8300</v>
      </c>
      <c r="E49" s="127">
        <v>20800</v>
      </c>
      <c r="F49" s="127">
        <v>166400</v>
      </c>
      <c r="G49" s="127">
        <v>177000</v>
      </c>
      <c r="H49" s="94">
        <f>SUM(H50:H55)</f>
        <v>0</v>
      </c>
      <c r="I49" s="127">
        <v>93600</v>
      </c>
      <c r="J49" s="128"/>
      <c r="K49" s="127">
        <v>15000</v>
      </c>
      <c r="L49" s="127">
        <f>SUM(L50:L55)</f>
        <v>0</v>
      </c>
      <c r="M49" s="94">
        <f>SUM(M50:M55)</f>
        <v>0</v>
      </c>
      <c r="N49" s="94">
        <f>SUM(N50:N55)</f>
        <v>0</v>
      </c>
    </row>
    <row r="50" spans="1:14" ht="12.75" customHeight="1">
      <c r="A50" s="84">
        <v>3292</v>
      </c>
      <c r="B50" s="85" t="s">
        <v>60</v>
      </c>
      <c r="C50" s="128">
        <v>0</v>
      </c>
      <c r="D50" s="128">
        <v>0</v>
      </c>
      <c r="E50" s="128"/>
      <c r="F50" s="128"/>
      <c r="G50" s="128"/>
      <c r="H50" s="83"/>
      <c r="I50" s="128"/>
      <c r="J50" s="128"/>
      <c r="K50" s="128"/>
      <c r="L50" s="128"/>
      <c r="M50" s="83"/>
      <c r="N50" s="83"/>
    </row>
    <row r="51" spans="1:14" ht="12.75" customHeight="1">
      <c r="A51" s="84">
        <v>3293</v>
      </c>
      <c r="B51" s="85" t="s">
        <v>61</v>
      </c>
      <c r="C51" s="128">
        <v>13420</v>
      </c>
      <c r="D51" s="128">
        <v>5100</v>
      </c>
      <c r="E51" s="128">
        <v>8320</v>
      </c>
      <c r="F51" s="128"/>
      <c r="G51" s="128"/>
      <c r="H51" s="83"/>
      <c r="I51" s="128"/>
      <c r="J51" s="128"/>
      <c r="K51" s="128"/>
      <c r="L51" s="128"/>
      <c r="M51" s="83"/>
      <c r="N51" s="83"/>
    </row>
    <row r="52" spans="1:14" ht="12.75" customHeight="1">
      <c r="A52" s="84">
        <v>3294</v>
      </c>
      <c r="B52" s="85" t="s">
        <v>62</v>
      </c>
      <c r="C52" s="128">
        <v>2220</v>
      </c>
      <c r="D52" s="128">
        <v>1700</v>
      </c>
      <c r="E52" s="128">
        <v>520</v>
      </c>
      <c r="F52" s="128"/>
      <c r="G52" s="128"/>
      <c r="H52" s="83"/>
      <c r="I52" s="128"/>
      <c r="J52" s="128"/>
      <c r="K52" s="128"/>
      <c r="L52" s="128"/>
      <c r="M52" s="83"/>
      <c r="N52" s="83"/>
    </row>
    <row r="53" spans="1:14" ht="12.75" customHeight="1">
      <c r="A53" s="84">
        <v>3295</v>
      </c>
      <c r="B53" s="85" t="s">
        <v>63</v>
      </c>
      <c r="C53" s="128">
        <v>500</v>
      </c>
      <c r="D53" s="128">
        <v>500</v>
      </c>
      <c r="E53" s="128"/>
      <c r="F53" s="128"/>
      <c r="G53" s="128"/>
      <c r="H53" s="83"/>
      <c r="I53" s="128"/>
      <c r="J53" s="128"/>
      <c r="K53" s="128"/>
      <c r="L53" s="128"/>
      <c r="M53" s="83"/>
      <c r="N53" s="83"/>
    </row>
    <row r="54" spans="1:14" ht="12.75" customHeight="1">
      <c r="A54" s="84">
        <v>3296</v>
      </c>
      <c r="B54" s="85" t="s">
        <v>133</v>
      </c>
      <c r="C54" s="128">
        <v>0</v>
      </c>
      <c r="D54" s="128">
        <v>0</v>
      </c>
      <c r="E54" s="128"/>
      <c r="F54" s="128"/>
      <c r="G54" s="128"/>
      <c r="H54" s="83"/>
      <c r="I54" s="128"/>
      <c r="J54" s="128"/>
      <c r="K54" s="128"/>
      <c r="L54" s="128"/>
      <c r="M54" s="83"/>
      <c r="N54" s="83"/>
    </row>
    <row r="55" spans="1:14" ht="24" customHeight="1">
      <c r="A55" s="84">
        <v>3299</v>
      </c>
      <c r="B55" s="85" t="s">
        <v>26</v>
      </c>
      <c r="C55" s="128">
        <v>464960</v>
      </c>
      <c r="D55" s="128">
        <v>1000</v>
      </c>
      <c r="E55" s="128">
        <v>11960</v>
      </c>
      <c r="F55" s="128">
        <v>166400</v>
      </c>
      <c r="G55" s="128">
        <v>177000</v>
      </c>
      <c r="H55" s="83"/>
      <c r="I55" s="128">
        <v>93600</v>
      </c>
      <c r="J55" s="128"/>
      <c r="K55" s="128">
        <v>15000</v>
      </c>
      <c r="L55" s="128"/>
      <c r="M55" s="83"/>
      <c r="N55" s="83"/>
    </row>
    <row r="56" spans="1:14" s="5" customFormat="1" ht="12.75">
      <c r="A56" s="78">
        <v>34</v>
      </c>
      <c r="B56" s="79" t="s">
        <v>27</v>
      </c>
      <c r="C56" s="126">
        <v>4500</v>
      </c>
      <c r="D56" s="126">
        <v>4500</v>
      </c>
      <c r="E56" s="146">
        <f aca="true" t="shared" si="14" ref="E56:N56">E57</f>
        <v>0</v>
      </c>
      <c r="F56" s="146">
        <f t="shared" si="14"/>
        <v>0</v>
      </c>
      <c r="G56" s="80">
        <f t="shared" si="14"/>
        <v>0</v>
      </c>
      <c r="H56" s="80">
        <f t="shared" si="14"/>
        <v>0</v>
      </c>
      <c r="I56" s="126"/>
      <c r="J56" s="126">
        <f>J57</f>
        <v>0</v>
      </c>
      <c r="K56" s="126">
        <f>K57</f>
        <v>0</v>
      </c>
      <c r="L56" s="126">
        <v>4500</v>
      </c>
      <c r="M56" s="126">
        <v>4500</v>
      </c>
      <c r="N56" s="80">
        <f t="shared" si="14"/>
        <v>0</v>
      </c>
    </row>
    <row r="57" spans="1:14" ht="12.75" customHeight="1">
      <c r="A57" s="81">
        <v>343</v>
      </c>
      <c r="B57" s="82" t="s">
        <v>28</v>
      </c>
      <c r="C57" s="127">
        <v>4500</v>
      </c>
      <c r="D57" s="127">
        <v>4500</v>
      </c>
      <c r="E57" s="88">
        <f aca="true" t="shared" si="15" ref="E57:L57">E58+E59</f>
        <v>0</v>
      </c>
      <c r="F57" s="88">
        <f t="shared" si="15"/>
        <v>0</v>
      </c>
      <c r="G57" s="94">
        <f t="shared" si="15"/>
        <v>0</v>
      </c>
      <c r="H57" s="94">
        <f t="shared" si="15"/>
        <v>0</v>
      </c>
      <c r="I57" s="127"/>
      <c r="J57" s="127">
        <f t="shared" si="15"/>
        <v>0</v>
      </c>
      <c r="K57" s="127">
        <f t="shared" si="15"/>
        <v>0</v>
      </c>
      <c r="L57" s="127">
        <f t="shared" si="15"/>
        <v>0</v>
      </c>
      <c r="M57" s="94">
        <f>M58</f>
        <v>0</v>
      </c>
      <c r="N57" s="94">
        <f>N58</f>
        <v>0</v>
      </c>
    </row>
    <row r="58" spans="1:14" ht="30.75" customHeight="1">
      <c r="A58" s="84">
        <v>3431</v>
      </c>
      <c r="B58" s="85" t="s">
        <v>64</v>
      </c>
      <c r="C58" s="128">
        <v>4500</v>
      </c>
      <c r="D58" s="128">
        <v>4500</v>
      </c>
      <c r="E58" s="86"/>
      <c r="F58" s="86"/>
      <c r="G58" s="83"/>
      <c r="H58" s="83"/>
      <c r="I58" s="128"/>
      <c r="J58" s="128"/>
      <c r="K58" s="128"/>
      <c r="L58" s="128"/>
      <c r="M58" s="83"/>
      <c r="N58" s="83"/>
    </row>
    <row r="59" spans="1:14" ht="12.75" customHeight="1">
      <c r="A59" s="84">
        <v>3433</v>
      </c>
      <c r="B59" s="85" t="s">
        <v>99</v>
      </c>
      <c r="C59" s="128">
        <v>0</v>
      </c>
      <c r="D59" s="128">
        <v>0</v>
      </c>
      <c r="E59" s="86"/>
      <c r="F59" s="86"/>
      <c r="G59" s="83"/>
      <c r="H59" s="83"/>
      <c r="I59" s="128"/>
      <c r="J59" s="128"/>
      <c r="K59" s="128"/>
      <c r="L59" s="128"/>
      <c r="M59" s="83"/>
      <c r="N59" s="83"/>
    </row>
    <row r="60" spans="1:14" s="5" customFormat="1" ht="27.75" customHeight="1">
      <c r="A60" s="73" t="s">
        <v>90</v>
      </c>
      <c r="B60" s="149"/>
      <c r="C60" s="124">
        <v>94956</v>
      </c>
      <c r="D60" s="124">
        <v>94956</v>
      </c>
      <c r="E60" s="147">
        <f aca="true" t="shared" si="16" ref="E60:N61">E61</f>
        <v>0</v>
      </c>
      <c r="F60" s="147">
        <f t="shared" si="16"/>
        <v>0</v>
      </c>
      <c r="G60" s="74">
        <f t="shared" si="16"/>
        <v>0</v>
      </c>
      <c r="H60" s="74">
        <f t="shared" si="16"/>
        <v>0</v>
      </c>
      <c r="I60" s="147">
        <f t="shared" si="16"/>
        <v>0</v>
      </c>
      <c r="J60" s="124">
        <f t="shared" si="16"/>
        <v>0</v>
      </c>
      <c r="K60" s="124">
        <f>K61</f>
        <v>0</v>
      </c>
      <c r="L60" s="124">
        <v>94956</v>
      </c>
      <c r="M60" s="124">
        <v>94956</v>
      </c>
      <c r="N60" s="74">
        <f t="shared" si="16"/>
        <v>0</v>
      </c>
    </row>
    <row r="61" spans="1:14" s="5" customFormat="1" ht="12.75">
      <c r="A61" s="75">
        <v>3</v>
      </c>
      <c r="B61" s="76" t="s">
        <v>17</v>
      </c>
      <c r="C61" s="125">
        <v>94956</v>
      </c>
      <c r="D61" s="125">
        <v>94956</v>
      </c>
      <c r="E61" s="148">
        <f t="shared" si="16"/>
        <v>0</v>
      </c>
      <c r="F61" s="148">
        <f t="shared" si="16"/>
        <v>0</v>
      </c>
      <c r="G61" s="77">
        <f t="shared" si="16"/>
        <v>0</v>
      </c>
      <c r="H61" s="77">
        <f t="shared" si="16"/>
        <v>0</v>
      </c>
      <c r="I61" s="148">
        <f t="shared" si="16"/>
        <v>0</v>
      </c>
      <c r="J61" s="125">
        <f t="shared" si="16"/>
        <v>0</v>
      </c>
      <c r="K61" s="125">
        <f>K62</f>
        <v>0</v>
      </c>
      <c r="L61" s="125">
        <v>94956</v>
      </c>
      <c r="M61" s="125">
        <v>94956</v>
      </c>
      <c r="N61" s="77">
        <f t="shared" si="16"/>
        <v>0</v>
      </c>
    </row>
    <row r="62" spans="1:14" s="5" customFormat="1" ht="12.75">
      <c r="A62" s="78">
        <v>32</v>
      </c>
      <c r="B62" s="79" t="s">
        <v>22</v>
      </c>
      <c r="C62" s="126">
        <v>94956</v>
      </c>
      <c r="D62" s="126">
        <v>94956</v>
      </c>
      <c r="E62" s="146">
        <f>E63+E65</f>
        <v>0</v>
      </c>
      <c r="F62" s="146">
        <f aca="true" t="shared" si="17" ref="F62:N62">F63+F65</f>
        <v>0</v>
      </c>
      <c r="G62" s="80">
        <f t="shared" si="17"/>
        <v>0</v>
      </c>
      <c r="H62" s="80">
        <f t="shared" si="17"/>
        <v>0</v>
      </c>
      <c r="I62" s="146">
        <f t="shared" si="17"/>
        <v>0</v>
      </c>
      <c r="J62" s="126">
        <f t="shared" si="17"/>
        <v>0</v>
      </c>
      <c r="K62" s="126"/>
      <c r="L62" s="126">
        <v>94956</v>
      </c>
      <c r="M62" s="126">
        <v>94956</v>
      </c>
      <c r="N62" s="80">
        <f t="shared" si="17"/>
        <v>0</v>
      </c>
    </row>
    <row r="63" spans="1:14" s="5" customFormat="1" ht="12.75" customHeight="1">
      <c r="A63" s="81">
        <v>322</v>
      </c>
      <c r="B63" s="82" t="s">
        <v>24</v>
      </c>
      <c r="C63" s="127">
        <v>24935</v>
      </c>
      <c r="D63" s="127">
        <v>24935</v>
      </c>
      <c r="E63" s="88">
        <f aca="true" t="shared" si="18" ref="E63:N63">E64</f>
        <v>0</v>
      </c>
      <c r="F63" s="88">
        <f t="shared" si="18"/>
        <v>0</v>
      </c>
      <c r="G63" s="94">
        <f t="shared" si="18"/>
        <v>0</v>
      </c>
      <c r="H63" s="94">
        <f t="shared" si="18"/>
        <v>0</v>
      </c>
      <c r="I63" s="88">
        <f t="shared" si="18"/>
        <v>0</v>
      </c>
      <c r="J63" s="127">
        <f t="shared" si="18"/>
        <v>0</v>
      </c>
      <c r="K63" s="127">
        <f>K64</f>
        <v>0</v>
      </c>
      <c r="L63" s="127">
        <f>L64</f>
        <v>0</v>
      </c>
      <c r="M63" s="94">
        <f t="shared" si="18"/>
        <v>0</v>
      </c>
      <c r="N63" s="94">
        <f t="shared" si="18"/>
        <v>0</v>
      </c>
    </row>
    <row r="64" spans="1:14" ht="25.5">
      <c r="A64" s="84">
        <v>3224</v>
      </c>
      <c r="B64" s="85" t="s">
        <v>48</v>
      </c>
      <c r="C64" s="128">
        <v>24935</v>
      </c>
      <c r="D64" s="128">
        <v>24935</v>
      </c>
      <c r="E64" s="86"/>
      <c r="F64" s="86"/>
      <c r="G64" s="83"/>
      <c r="H64" s="83"/>
      <c r="I64" s="86"/>
      <c r="J64" s="128"/>
      <c r="K64" s="128"/>
      <c r="L64" s="128"/>
      <c r="M64" s="83"/>
      <c r="N64" s="83"/>
    </row>
    <row r="65" spans="1:14" s="5" customFormat="1" ht="12.75" customHeight="1">
      <c r="A65" s="81">
        <v>323</v>
      </c>
      <c r="B65" s="82" t="s">
        <v>25</v>
      </c>
      <c r="C65" s="127">
        <v>70021</v>
      </c>
      <c r="D65" s="127">
        <v>70021</v>
      </c>
      <c r="E65" s="88">
        <f aca="true" t="shared" si="19" ref="E65:N65">E66+E67</f>
        <v>0</v>
      </c>
      <c r="F65" s="88">
        <f t="shared" si="19"/>
        <v>0</v>
      </c>
      <c r="G65" s="94">
        <f t="shared" si="19"/>
        <v>0</v>
      </c>
      <c r="H65" s="94">
        <f t="shared" si="19"/>
        <v>0</v>
      </c>
      <c r="I65" s="88">
        <f t="shared" si="19"/>
        <v>0</v>
      </c>
      <c r="J65" s="127">
        <f t="shared" si="19"/>
        <v>0</v>
      </c>
      <c r="K65" s="127">
        <f>K66+K67</f>
        <v>0</v>
      </c>
      <c r="L65" s="127">
        <f>L66+L67</f>
        <v>0</v>
      </c>
      <c r="M65" s="94">
        <f t="shared" si="19"/>
        <v>0</v>
      </c>
      <c r="N65" s="94">
        <f t="shared" si="19"/>
        <v>0</v>
      </c>
    </row>
    <row r="66" spans="1:14" ht="12.75" customHeight="1">
      <c r="A66" s="84">
        <v>3232</v>
      </c>
      <c r="B66" s="85" t="s">
        <v>52</v>
      </c>
      <c r="C66" s="128">
        <v>70021</v>
      </c>
      <c r="D66" s="128">
        <v>70021</v>
      </c>
      <c r="E66" s="86"/>
      <c r="F66" s="86"/>
      <c r="G66" s="83"/>
      <c r="H66" s="83"/>
      <c r="I66" s="86"/>
      <c r="J66" s="128"/>
      <c r="K66" s="128"/>
      <c r="L66" s="128"/>
      <c r="M66" s="83"/>
      <c r="N66" s="83"/>
    </row>
    <row r="67" spans="1:14" ht="12.75" customHeight="1">
      <c r="A67" s="84">
        <v>3237</v>
      </c>
      <c r="B67" s="85" t="s">
        <v>55</v>
      </c>
      <c r="C67" s="128"/>
      <c r="D67" s="128"/>
      <c r="E67" s="86"/>
      <c r="F67" s="86"/>
      <c r="G67" s="83"/>
      <c r="H67" s="83"/>
      <c r="I67" s="86"/>
      <c r="J67" s="128"/>
      <c r="K67" s="128"/>
      <c r="L67" s="128"/>
      <c r="M67" s="83"/>
      <c r="N67" s="83"/>
    </row>
    <row r="68" spans="1:14" ht="26.25" customHeight="1">
      <c r="A68" s="255" t="s">
        <v>80</v>
      </c>
      <c r="B68" s="255"/>
      <c r="C68" s="129">
        <v>31200</v>
      </c>
      <c r="D68" s="129">
        <f aca="true" t="shared" si="20" ref="D68:N68">D69</f>
        <v>0</v>
      </c>
      <c r="E68" s="172">
        <f t="shared" si="20"/>
        <v>31200</v>
      </c>
      <c r="F68" s="143">
        <f t="shared" si="20"/>
        <v>0</v>
      </c>
      <c r="G68" s="89">
        <f t="shared" si="20"/>
        <v>0</v>
      </c>
      <c r="H68" s="89">
        <f t="shared" si="20"/>
        <v>0</v>
      </c>
      <c r="I68" s="172">
        <f>I69</f>
        <v>0</v>
      </c>
      <c r="J68" s="129">
        <f aca="true" t="shared" si="21" ref="J68:L72">J69</f>
        <v>0</v>
      </c>
      <c r="K68" s="129">
        <f t="shared" si="21"/>
        <v>0</v>
      </c>
      <c r="L68" s="129">
        <v>31200</v>
      </c>
      <c r="M68" s="129">
        <v>31200</v>
      </c>
      <c r="N68" s="89">
        <f t="shared" si="20"/>
        <v>1100000</v>
      </c>
    </row>
    <row r="69" spans="1:14" ht="22.5" customHeight="1">
      <c r="A69" s="260"/>
      <c r="B69" s="260"/>
      <c r="C69" s="130">
        <f>SUM(D69:K69)</f>
        <v>31200</v>
      </c>
      <c r="D69" s="130">
        <f aca="true" t="shared" si="22" ref="D69:I69">D70</f>
        <v>0</v>
      </c>
      <c r="E69" s="171">
        <f t="shared" si="22"/>
        <v>31200</v>
      </c>
      <c r="F69" s="144">
        <f t="shared" si="22"/>
        <v>0</v>
      </c>
      <c r="G69" s="91">
        <f t="shared" si="22"/>
        <v>0</v>
      </c>
      <c r="H69" s="91">
        <f t="shared" si="22"/>
        <v>0</v>
      </c>
      <c r="I69" s="171">
        <f t="shared" si="22"/>
        <v>0</v>
      </c>
      <c r="J69" s="130">
        <f t="shared" si="21"/>
        <v>0</v>
      </c>
      <c r="K69" s="130">
        <f t="shared" si="21"/>
        <v>0</v>
      </c>
      <c r="L69" s="130">
        <v>31200</v>
      </c>
      <c r="M69" s="130">
        <v>31200</v>
      </c>
      <c r="N69" s="91">
        <f>N70</f>
        <v>1100000</v>
      </c>
    </row>
    <row r="70" spans="1:14" ht="25.5">
      <c r="A70" s="75">
        <v>4</v>
      </c>
      <c r="B70" s="92" t="s">
        <v>30</v>
      </c>
      <c r="C70" s="131">
        <f>SUM(D70:K70)</f>
        <v>31200</v>
      </c>
      <c r="D70" s="131">
        <f aca="true" t="shared" si="23" ref="D70:N70">D71</f>
        <v>0</v>
      </c>
      <c r="E70" s="170">
        <f t="shared" si="23"/>
        <v>31200</v>
      </c>
      <c r="F70" s="145">
        <f t="shared" si="23"/>
        <v>0</v>
      </c>
      <c r="G70" s="93">
        <f t="shared" si="23"/>
        <v>0</v>
      </c>
      <c r="H70" s="93">
        <f t="shared" si="23"/>
        <v>0</v>
      </c>
      <c r="I70" s="170">
        <f t="shared" si="23"/>
        <v>0</v>
      </c>
      <c r="J70" s="131">
        <f t="shared" si="21"/>
        <v>0</v>
      </c>
      <c r="K70" s="131">
        <f t="shared" si="21"/>
        <v>0</v>
      </c>
      <c r="L70" s="131">
        <v>31200</v>
      </c>
      <c r="M70" s="131">
        <v>31200</v>
      </c>
      <c r="N70" s="93">
        <f t="shared" si="23"/>
        <v>1100000</v>
      </c>
    </row>
    <row r="71" spans="1:14" ht="25.5">
      <c r="A71" s="78">
        <v>45</v>
      </c>
      <c r="B71" s="79" t="s">
        <v>70</v>
      </c>
      <c r="C71" s="126">
        <f>SUM(D71:K71)</f>
        <v>31200</v>
      </c>
      <c r="D71" s="126">
        <f aca="true" t="shared" si="24" ref="D71:I71">D72</f>
        <v>0</v>
      </c>
      <c r="E71" s="169">
        <f t="shared" si="24"/>
        <v>31200</v>
      </c>
      <c r="F71" s="146">
        <f t="shared" si="24"/>
        <v>0</v>
      </c>
      <c r="G71" s="80">
        <f t="shared" si="24"/>
        <v>0</v>
      </c>
      <c r="H71" s="80">
        <f t="shared" si="24"/>
        <v>0</v>
      </c>
      <c r="I71" s="169">
        <f t="shared" si="24"/>
        <v>0</v>
      </c>
      <c r="J71" s="126">
        <f t="shared" si="21"/>
        <v>0</v>
      </c>
      <c r="K71" s="126">
        <f t="shared" si="21"/>
        <v>0</v>
      </c>
      <c r="L71" s="126">
        <v>31200</v>
      </c>
      <c r="M71" s="126">
        <v>31200</v>
      </c>
      <c r="N71" s="126">
        <v>1100000</v>
      </c>
    </row>
    <row r="72" spans="1:14" ht="25.5">
      <c r="A72" s="81">
        <v>451</v>
      </c>
      <c r="B72" s="82" t="s">
        <v>71</v>
      </c>
      <c r="C72" s="127">
        <f>SUM(D72:L72)</f>
        <v>31200</v>
      </c>
      <c r="D72" s="127">
        <f aca="true" t="shared" si="25" ref="D72:N72">D73</f>
        <v>0</v>
      </c>
      <c r="E72" s="168">
        <f t="shared" si="25"/>
        <v>31200</v>
      </c>
      <c r="F72" s="88">
        <f t="shared" si="25"/>
        <v>0</v>
      </c>
      <c r="G72" s="94">
        <f t="shared" si="25"/>
        <v>0</v>
      </c>
      <c r="H72" s="94">
        <f t="shared" si="25"/>
        <v>0</v>
      </c>
      <c r="I72" s="168">
        <f t="shared" si="25"/>
        <v>0</v>
      </c>
      <c r="J72" s="127">
        <f t="shared" si="21"/>
        <v>0</v>
      </c>
      <c r="K72" s="127">
        <f t="shared" si="21"/>
        <v>0</v>
      </c>
      <c r="L72" s="127">
        <f t="shared" si="21"/>
        <v>0</v>
      </c>
      <c r="M72" s="94">
        <f t="shared" si="25"/>
        <v>0</v>
      </c>
      <c r="N72" s="94">
        <f t="shared" si="25"/>
        <v>0</v>
      </c>
    </row>
    <row r="73" spans="1:14" ht="25.5" customHeight="1">
      <c r="A73" s="84">
        <v>4511</v>
      </c>
      <c r="B73" s="85" t="s">
        <v>71</v>
      </c>
      <c r="C73" s="128">
        <f>SUM(D73:L73)</f>
        <v>31200</v>
      </c>
      <c r="D73" s="128">
        <v>0</v>
      </c>
      <c r="E73" s="128">
        <v>31200</v>
      </c>
      <c r="F73" s="128"/>
      <c r="G73" s="83"/>
      <c r="H73" s="83"/>
      <c r="I73" s="128">
        <v>0</v>
      </c>
      <c r="J73" s="128"/>
      <c r="K73" s="128"/>
      <c r="L73" s="128"/>
      <c r="M73" s="83"/>
      <c r="N73" s="83"/>
    </row>
    <row r="74" spans="1:14" ht="12.75">
      <c r="A74" s="81"/>
      <c r="B74" s="82"/>
      <c r="C74" s="128"/>
      <c r="D74" s="128"/>
      <c r="E74" s="128"/>
      <c r="F74" s="128"/>
      <c r="G74" s="86"/>
      <c r="H74" s="86"/>
      <c r="I74" s="128"/>
      <c r="J74" s="128"/>
      <c r="K74" s="128"/>
      <c r="L74" s="128"/>
      <c r="M74" s="86"/>
      <c r="N74" s="86"/>
    </row>
    <row r="75" spans="1:14" ht="27" customHeight="1">
      <c r="A75" s="255" t="s">
        <v>78</v>
      </c>
      <c r="B75" s="255"/>
      <c r="C75" s="129">
        <v>441784</v>
      </c>
      <c r="D75" s="129">
        <f>D76</f>
        <v>0</v>
      </c>
      <c r="E75" s="129">
        <f>E76</f>
        <v>0</v>
      </c>
      <c r="F75" s="129">
        <v>355784</v>
      </c>
      <c r="G75" s="89">
        <f>G76</f>
        <v>6000</v>
      </c>
      <c r="H75" s="89">
        <f>H76</f>
        <v>0</v>
      </c>
      <c r="I75" s="129"/>
      <c r="J75" s="129">
        <f>J76</f>
        <v>0</v>
      </c>
      <c r="K75" s="129">
        <f>K76</f>
        <v>0</v>
      </c>
      <c r="L75" s="129">
        <v>441784</v>
      </c>
      <c r="M75" s="129">
        <v>441784</v>
      </c>
      <c r="N75" s="89">
        <f>N76</f>
        <v>0</v>
      </c>
    </row>
    <row r="76" spans="1:14" s="5" customFormat="1" ht="12.75" customHeight="1">
      <c r="A76" s="96" t="s">
        <v>72</v>
      </c>
      <c r="B76" s="97" t="s">
        <v>75</v>
      </c>
      <c r="C76" s="130">
        <v>441784</v>
      </c>
      <c r="D76" s="130">
        <f>D77</f>
        <v>0</v>
      </c>
      <c r="E76" s="130">
        <f>E77</f>
        <v>0</v>
      </c>
      <c r="F76" s="130">
        <v>355784</v>
      </c>
      <c r="G76" s="91">
        <f>G77</f>
        <v>6000</v>
      </c>
      <c r="H76" s="91">
        <f>H77</f>
        <v>0</v>
      </c>
      <c r="I76" s="130"/>
      <c r="J76" s="130">
        <f>J77</f>
        <v>0</v>
      </c>
      <c r="K76" s="130">
        <f>K77</f>
        <v>0</v>
      </c>
      <c r="L76" s="130">
        <v>441784</v>
      </c>
      <c r="M76" s="130">
        <v>441784</v>
      </c>
      <c r="N76" s="91">
        <f>N77</f>
        <v>0</v>
      </c>
    </row>
    <row r="77" spans="1:14" s="5" customFormat="1" ht="12.75">
      <c r="A77" s="98">
        <v>3</v>
      </c>
      <c r="B77" s="99" t="s">
        <v>17</v>
      </c>
      <c r="C77" s="131">
        <v>420984</v>
      </c>
      <c r="D77" s="131">
        <v>0</v>
      </c>
      <c r="E77" s="131">
        <f>E78+E105</f>
        <v>0</v>
      </c>
      <c r="F77" s="131">
        <v>334984</v>
      </c>
      <c r="G77" s="93">
        <f>G78+G105</f>
        <v>6000</v>
      </c>
      <c r="H77" s="93">
        <f>H78+H105</f>
        <v>0</v>
      </c>
      <c r="I77" s="131"/>
      <c r="J77" s="131">
        <f>J78+J105</f>
        <v>0</v>
      </c>
      <c r="K77" s="131">
        <f>K78+K105</f>
        <v>0</v>
      </c>
      <c r="L77" s="131">
        <v>420984</v>
      </c>
      <c r="M77" s="131">
        <v>420984</v>
      </c>
      <c r="N77" s="93">
        <f>N78+N105</f>
        <v>0</v>
      </c>
    </row>
    <row r="78" spans="1:14" s="5" customFormat="1" ht="12.75">
      <c r="A78" s="100">
        <v>32</v>
      </c>
      <c r="B78" s="101" t="s">
        <v>22</v>
      </c>
      <c r="C78" s="126">
        <v>420984</v>
      </c>
      <c r="D78" s="126">
        <f aca="true" t="shared" si="26" ref="D78:N78">D83+D90</f>
        <v>0</v>
      </c>
      <c r="E78" s="126">
        <f t="shared" si="26"/>
        <v>0</v>
      </c>
      <c r="F78" s="126">
        <v>334984</v>
      </c>
      <c r="G78" s="80">
        <f t="shared" si="26"/>
        <v>6000</v>
      </c>
      <c r="H78" s="80">
        <f t="shared" si="26"/>
        <v>0</v>
      </c>
      <c r="I78" s="126"/>
      <c r="J78" s="126">
        <f>J83+J90</f>
        <v>0</v>
      </c>
      <c r="K78" s="126">
        <f>K83+K90</f>
        <v>0</v>
      </c>
      <c r="L78" s="126">
        <v>420984</v>
      </c>
      <c r="M78" s="126">
        <v>420984</v>
      </c>
      <c r="N78" s="80">
        <f t="shared" si="26"/>
        <v>0</v>
      </c>
    </row>
    <row r="79" spans="1:14" s="5" customFormat="1" ht="12.75">
      <c r="A79" s="102">
        <v>321</v>
      </c>
      <c r="B79" s="103" t="s">
        <v>23</v>
      </c>
      <c r="C79" s="127"/>
      <c r="D79" s="127"/>
      <c r="E79" s="127"/>
      <c r="F79" s="127"/>
      <c r="G79" s="94"/>
      <c r="H79" s="94"/>
      <c r="I79" s="127"/>
      <c r="J79" s="127"/>
      <c r="K79" s="127"/>
      <c r="L79" s="127"/>
      <c r="M79" s="94"/>
      <c r="N79" s="80"/>
    </row>
    <row r="80" spans="1:14" s="5" customFormat="1" ht="12.75">
      <c r="A80" s="150">
        <v>3211</v>
      </c>
      <c r="B80" s="104" t="s">
        <v>41</v>
      </c>
      <c r="C80" s="128"/>
      <c r="D80" s="128"/>
      <c r="E80" s="128"/>
      <c r="F80" s="128"/>
      <c r="G80" s="83"/>
      <c r="H80" s="83"/>
      <c r="I80" s="128"/>
      <c r="J80" s="128"/>
      <c r="K80" s="128"/>
      <c r="L80" s="128"/>
      <c r="M80" s="83"/>
      <c r="N80" s="80"/>
    </row>
    <row r="81" spans="1:14" s="5" customFormat="1" ht="12.75">
      <c r="A81" s="150">
        <v>3213</v>
      </c>
      <c r="B81" s="104" t="s">
        <v>43</v>
      </c>
      <c r="C81" s="128"/>
      <c r="D81" s="128"/>
      <c r="E81" s="128"/>
      <c r="F81" s="128"/>
      <c r="G81" s="83"/>
      <c r="H81" s="83"/>
      <c r="I81" s="128"/>
      <c r="J81" s="128"/>
      <c r="K81" s="128"/>
      <c r="L81" s="128"/>
      <c r="M81" s="83"/>
      <c r="N81" s="80"/>
    </row>
    <row r="82" spans="1:14" s="5" customFormat="1" ht="12.75">
      <c r="A82" s="150">
        <v>3214</v>
      </c>
      <c r="B82" s="104" t="s">
        <v>44</v>
      </c>
      <c r="C82" s="128"/>
      <c r="D82" s="128"/>
      <c r="E82" s="128"/>
      <c r="F82" s="128"/>
      <c r="G82" s="83"/>
      <c r="H82" s="83"/>
      <c r="I82" s="128"/>
      <c r="J82" s="128"/>
      <c r="K82" s="128"/>
      <c r="L82" s="128"/>
      <c r="M82" s="83"/>
      <c r="N82" s="80"/>
    </row>
    <row r="83" spans="1:14" ht="12.75">
      <c r="A83" s="102">
        <v>322</v>
      </c>
      <c r="B83" s="103" t="s">
        <v>24</v>
      </c>
      <c r="C83" s="127">
        <v>401560</v>
      </c>
      <c r="D83" s="127">
        <f aca="true" t="shared" si="27" ref="D83:N83">SUM(D84:D89)</f>
        <v>0</v>
      </c>
      <c r="E83" s="127">
        <f t="shared" si="27"/>
        <v>0</v>
      </c>
      <c r="F83" s="127">
        <v>326560</v>
      </c>
      <c r="G83" s="94">
        <f t="shared" si="27"/>
        <v>0</v>
      </c>
      <c r="H83" s="94">
        <f t="shared" si="27"/>
        <v>0</v>
      </c>
      <c r="I83" s="127">
        <v>75000</v>
      </c>
      <c r="J83" s="127">
        <f>SUM(J84:J89)</f>
        <v>0</v>
      </c>
      <c r="K83" s="127">
        <f>SUM(K84:K89)</f>
        <v>0</v>
      </c>
      <c r="L83" s="127">
        <f>SUM(L84:L89)</f>
        <v>0</v>
      </c>
      <c r="M83" s="94">
        <f t="shared" si="27"/>
        <v>0</v>
      </c>
      <c r="N83" s="94">
        <f t="shared" si="27"/>
        <v>0</v>
      </c>
    </row>
    <row r="84" spans="1:14" ht="12.75" customHeight="1">
      <c r="A84" s="84">
        <v>3221</v>
      </c>
      <c r="B84" s="85" t="s">
        <v>45</v>
      </c>
      <c r="C84" s="128">
        <v>3120</v>
      </c>
      <c r="D84" s="128"/>
      <c r="E84" s="128"/>
      <c r="F84" s="128">
        <v>3120</v>
      </c>
      <c r="G84" s="83"/>
      <c r="H84" s="83"/>
      <c r="I84" s="128"/>
      <c r="J84" s="128"/>
      <c r="K84" s="128"/>
      <c r="L84" s="128"/>
      <c r="M84" s="83"/>
      <c r="N84" s="83"/>
    </row>
    <row r="85" spans="1:14" ht="12.75" customHeight="1">
      <c r="A85" s="84">
        <v>3222</v>
      </c>
      <c r="B85" s="85" t="s">
        <v>46</v>
      </c>
      <c r="C85" s="128">
        <v>382000</v>
      </c>
      <c r="D85" s="128"/>
      <c r="E85" s="128"/>
      <c r="F85" s="128">
        <v>312000</v>
      </c>
      <c r="G85" s="83"/>
      <c r="H85" s="83"/>
      <c r="I85" s="128">
        <v>70000</v>
      </c>
      <c r="J85" s="128"/>
      <c r="K85" s="128"/>
      <c r="L85" s="128"/>
      <c r="M85" s="83"/>
      <c r="N85" s="83"/>
    </row>
    <row r="86" spans="1:14" ht="12.75" customHeight="1">
      <c r="A86" s="84">
        <v>3223</v>
      </c>
      <c r="B86" s="85" t="s">
        <v>47</v>
      </c>
      <c r="C86" s="128">
        <v>9160</v>
      </c>
      <c r="D86" s="128"/>
      <c r="E86" s="128"/>
      <c r="F86" s="128">
        <v>4160</v>
      </c>
      <c r="G86" s="83"/>
      <c r="H86" s="83"/>
      <c r="I86" s="128">
        <v>5000</v>
      </c>
      <c r="J86" s="128"/>
      <c r="K86" s="128"/>
      <c r="L86" s="128"/>
      <c r="M86" s="83"/>
      <c r="N86" s="83"/>
    </row>
    <row r="87" spans="1:14" ht="30" customHeight="1">
      <c r="A87" s="84">
        <v>3224</v>
      </c>
      <c r="B87" s="85" t="s">
        <v>48</v>
      </c>
      <c r="C87" s="128">
        <v>3120</v>
      </c>
      <c r="D87" s="128"/>
      <c r="E87" s="128"/>
      <c r="F87" s="128">
        <v>3120</v>
      </c>
      <c r="G87" s="83"/>
      <c r="H87" s="83"/>
      <c r="I87" s="128"/>
      <c r="J87" s="128"/>
      <c r="K87" s="128"/>
      <c r="L87" s="128"/>
      <c r="M87" s="83"/>
      <c r="N87" s="83"/>
    </row>
    <row r="88" spans="1:14" ht="12.75" customHeight="1">
      <c r="A88" s="84">
        <v>3225</v>
      </c>
      <c r="B88" s="85" t="s">
        <v>49</v>
      </c>
      <c r="C88" s="128">
        <v>3120</v>
      </c>
      <c r="D88" s="128"/>
      <c r="E88" s="128"/>
      <c r="F88" s="128">
        <v>3120</v>
      </c>
      <c r="G88" s="83"/>
      <c r="H88" s="83"/>
      <c r="I88" s="128"/>
      <c r="J88" s="128"/>
      <c r="K88" s="128"/>
      <c r="L88" s="128"/>
      <c r="M88" s="83"/>
      <c r="N88" s="83"/>
    </row>
    <row r="89" spans="1:14" ht="27.75" customHeight="1">
      <c r="A89" s="84">
        <v>3227</v>
      </c>
      <c r="B89" s="85" t="s">
        <v>50</v>
      </c>
      <c r="C89" s="128">
        <v>1040</v>
      </c>
      <c r="D89" s="128"/>
      <c r="E89" s="128"/>
      <c r="F89" s="128">
        <v>1040</v>
      </c>
      <c r="G89" s="83"/>
      <c r="H89" s="83"/>
      <c r="I89" s="128"/>
      <c r="J89" s="128"/>
      <c r="K89" s="128"/>
      <c r="L89" s="128"/>
      <c r="M89" s="83"/>
      <c r="N89" s="83"/>
    </row>
    <row r="90" spans="1:14" ht="12.75" customHeight="1">
      <c r="A90" s="102">
        <v>323</v>
      </c>
      <c r="B90" s="103" t="s">
        <v>25</v>
      </c>
      <c r="C90" s="127">
        <v>15264</v>
      </c>
      <c r="D90" s="127">
        <f aca="true" t="shared" si="28" ref="D90:N90">SUM(D92:D96)</f>
        <v>0</v>
      </c>
      <c r="E90" s="127">
        <f t="shared" si="28"/>
        <v>0</v>
      </c>
      <c r="F90" s="127">
        <v>4264</v>
      </c>
      <c r="G90" s="127">
        <f t="shared" si="28"/>
        <v>6000</v>
      </c>
      <c r="H90" s="94">
        <f t="shared" si="28"/>
        <v>0</v>
      </c>
      <c r="I90" s="127">
        <v>5000</v>
      </c>
      <c r="J90" s="127">
        <f>SUM(J92:J96)</f>
        <v>0</v>
      </c>
      <c r="K90" s="127">
        <f>SUM(K92:K96)</f>
        <v>0</v>
      </c>
      <c r="L90" s="127">
        <f>SUM(L92:L96)</f>
        <v>0</v>
      </c>
      <c r="M90" s="94">
        <f t="shared" si="28"/>
        <v>0</v>
      </c>
      <c r="N90" s="94">
        <f t="shared" si="28"/>
        <v>0</v>
      </c>
    </row>
    <row r="91" spans="1:14" ht="12.75" customHeight="1">
      <c r="A91" s="150">
        <v>3231</v>
      </c>
      <c r="B91" s="104" t="s">
        <v>107</v>
      </c>
      <c r="C91" s="128"/>
      <c r="D91" s="128"/>
      <c r="E91" s="128"/>
      <c r="F91" s="128"/>
      <c r="G91" s="83"/>
      <c r="H91" s="83"/>
      <c r="I91" s="128"/>
      <c r="J91" s="128"/>
      <c r="K91" s="128"/>
      <c r="L91" s="128"/>
      <c r="M91" s="83"/>
      <c r="N91" s="83"/>
    </row>
    <row r="92" spans="1:14" ht="12.75" customHeight="1">
      <c r="A92" s="84">
        <v>3232</v>
      </c>
      <c r="B92" s="85" t="s">
        <v>52</v>
      </c>
      <c r="C92" s="128"/>
      <c r="D92" s="128"/>
      <c r="E92" s="128"/>
      <c r="F92" s="128"/>
      <c r="G92" s="83"/>
      <c r="H92" s="83"/>
      <c r="I92" s="128"/>
      <c r="J92" s="128"/>
      <c r="K92" s="128"/>
      <c r="L92" s="128"/>
      <c r="M92" s="83"/>
      <c r="N92" s="83"/>
    </row>
    <row r="93" spans="1:14" ht="12.75" customHeight="1">
      <c r="A93" s="84">
        <v>3233</v>
      </c>
      <c r="B93" s="85" t="s">
        <v>108</v>
      </c>
      <c r="C93" s="128"/>
      <c r="D93" s="128"/>
      <c r="E93" s="128"/>
      <c r="F93" s="128"/>
      <c r="G93" s="83"/>
      <c r="H93" s="83"/>
      <c r="I93" s="128"/>
      <c r="J93" s="128"/>
      <c r="K93" s="128"/>
      <c r="L93" s="128"/>
      <c r="M93" s="83"/>
      <c r="N93" s="83"/>
    </row>
    <row r="94" spans="1:14" ht="12.75" customHeight="1">
      <c r="A94" s="84">
        <v>3234</v>
      </c>
      <c r="B94" s="85" t="s">
        <v>53</v>
      </c>
      <c r="C94" s="128">
        <v>5000</v>
      </c>
      <c r="D94" s="128"/>
      <c r="E94" s="128"/>
      <c r="F94" s="128"/>
      <c r="G94" s="83"/>
      <c r="H94" s="83"/>
      <c r="I94" s="128">
        <v>5000</v>
      </c>
      <c r="J94" s="128"/>
      <c r="K94" s="128"/>
      <c r="L94" s="128"/>
      <c r="M94" s="83"/>
      <c r="N94" s="83"/>
    </row>
    <row r="95" spans="1:14" ht="12.75" customHeight="1">
      <c r="A95" s="84">
        <v>3235</v>
      </c>
      <c r="B95" s="85" t="s">
        <v>83</v>
      </c>
      <c r="C95" s="128"/>
      <c r="D95" s="128"/>
      <c r="E95" s="128"/>
      <c r="F95" s="128"/>
      <c r="G95" s="83"/>
      <c r="H95" s="83"/>
      <c r="I95" s="128"/>
      <c r="J95" s="128"/>
      <c r="K95" s="128"/>
      <c r="L95" s="128"/>
      <c r="M95" s="83"/>
      <c r="N95" s="83"/>
    </row>
    <row r="96" spans="1:14" ht="12.75" customHeight="1">
      <c r="A96" s="84">
        <v>3236</v>
      </c>
      <c r="B96" s="85" t="s">
        <v>54</v>
      </c>
      <c r="C96" s="128">
        <v>9120</v>
      </c>
      <c r="D96" s="128"/>
      <c r="E96" s="128"/>
      <c r="F96" s="128">
        <v>3120</v>
      </c>
      <c r="G96" s="128">
        <v>6000</v>
      </c>
      <c r="H96" s="83"/>
      <c r="I96" s="128"/>
      <c r="J96" s="128"/>
      <c r="K96" s="128"/>
      <c r="L96" s="128"/>
      <c r="M96" s="83"/>
      <c r="N96" s="83"/>
    </row>
    <row r="97" spans="1:14" ht="12.75" customHeight="1">
      <c r="A97" s="84">
        <v>3237</v>
      </c>
      <c r="B97" s="85" t="s">
        <v>55</v>
      </c>
      <c r="C97" s="128"/>
      <c r="D97" s="128"/>
      <c r="E97" s="128"/>
      <c r="F97" s="128"/>
      <c r="G97" s="83"/>
      <c r="H97" s="83"/>
      <c r="I97" s="128"/>
      <c r="J97" s="128"/>
      <c r="K97" s="128"/>
      <c r="L97" s="128"/>
      <c r="M97" s="83"/>
      <c r="N97" s="83"/>
    </row>
    <row r="98" spans="1:14" ht="12.75" customHeight="1">
      <c r="A98" s="84">
        <v>3239</v>
      </c>
      <c r="B98" s="85" t="s">
        <v>57</v>
      </c>
      <c r="C98" s="128">
        <v>1144</v>
      </c>
      <c r="D98" s="128"/>
      <c r="E98" s="128"/>
      <c r="F98" s="128">
        <v>1144</v>
      </c>
      <c r="G98" s="83"/>
      <c r="H98" s="83"/>
      <c r="I98" s="128"/>
      <c r="J98" s="128"/>
      <c r="K98" s="128"/>
      <c r="L98" s="128"/>
      <c r="M98" s="83"/>
      <c r="N98" s="83"/>
    </row>
    <row r="99" spans="1:14" ht="12.75" customHeight="1">
      <c r="A99" s="81">
        <v>329</v>
      </c>
      <c r="B99" s="82" t="s">
        <v>109</v>
      </c>
      <c r="C99" s="127">
        <v>4160</v>
      </c>
      <c r="D99" s="127"/>
      <c r="E99" s="127"/>
      <c r="F99" s="127">
        <v>4160</v>
      </c>
      <c r="G99" s="94"/>
      <c r="H99" s="94"/>
      <c r="I99" s="127"/>
      <c r="J99" s="127"/>
      <c r="K99" s="127"/>
      <c r="L99" s="127"/>
      <c r="M99" s="94"/>
      <c r="N99" s="83"/>
    </row>
    <row r="100" spans="1:14" ht="12.75" customHeight="1">
      <c r="A100" s="187">
        <v>3293</v>
      </c>
      <c r="B100" s="188" t="s">
        <v>61</v>
      </c>
      <c r="C100" s="189">
        <v>4160</v>
      </c>
      <c r="D100" s="189"/>
      <c r="E100" s="189"/>
      <c r="F100" s="189">
        <v>4160</v>
      </c>
      <c r="G100" s="190"/>
      <c r="H100" s="190"/>
      <c r="I100" s="189"/>
      <c r="J100" s="189"/>
      <c r="K100" s="189"/>
      <c r="L100" s="189"/>
      <c r="M100" s="190"/>
      <c r="N100" s="83"/>
    </row>
    <row r="101" spans="1:14" ht="12.75" customHeight="1">
      <c r="A101" s="187">
        <v>3294</v>
      </c>
      <c r="B101" s="188" t="s">
        <v>134</v>
      </c>
      <c r="C101" s="189"/>
      <c r="D101" s="189"/>
      <c r="E101" s="189"/>
      <c r="F101" s="189"/>
      <c r="G101" s="190"/>
      <c r="H101" s="190"/>
      <c r="I101" s="189"/>
      <c r="J101" s="189"/>
      <c r="K101" s="189"/>
      <c r="L101" s="189"/>
      <c r="M101" s="190"/>
      <c r="N101" s="83"/>
    </row>
    <row r="102" spans="1:14" ht="12.75" customHeight="1">
      <c r="A102" s="187">
        <v>3295</v>
      </c>
      <c r="B102" s="188" t="s">
        <v>135</v>
      </c>
      <c r="C102" s="189"/>
      <c r="D102" s="189"/>
      <c r="E102" s="189"/>
      <c r="F102" s="189"/>
      <c r="G102" s="190"/>
      <c r="H102" s="190"/>
      <c r="I102" s="189"/>
      <c r="J102" s="189"/>
      <c r="K102" s="189"/>
      <c r="L102" s="189"/>
      <c r="M102" s="190"/>
      <c r="N102" s="83"/>
    </row>
    <row r="103" spans="1:14" ht="12.75" customHeight="1">
      <c r="A103" s="187">
        <v>3296</v>
      </c>
      <c r="B103" s="188" t="s">
        <v>133</v>
      </c>
      <c r="C103" s="189"/>
      <c r="D103" s="189"/>
      <c r="E103" s="189"/>
      <c r="F103" s="189"/>
      <c r="G103" s="190"/>
      <c r="H103" s="190"/>
      <c r="I103" s="189"/>
      <c r="J103" s="189"/>
      <c r="K103" s="189"/>
      <c r="L103" s="189"/>
      <c r="M103" s="190"/>
      <c r="N103" s="83"/>
    </row>
    <row r="104" spans="1:14" ht="12.75" customHeight="1">
      <c r="A104" s="84">
        <v>3299</v>
      </c>
      <c r="B104" s="85" t="s">
        <v>109</v>
      </c>
      <c r="C104" s="128"/>
      <c r="D104" s="128"/>
      <c r="E104" s="128"/>
      <c r="F104" s="128"/>
      <c r="G104" s="83"/>
      <c r="H104" s="83"/>
      <c r="I104" s="128"/>
      <c r="J104" s="128"/>
      <c r="K104" s="128"/>
      <c r="L104" s="128"/>
      <c r="M104" s="83"/>
      <c r="N104" s="83"/>
    </row>
    <row r="105" spans="1:14" ht="12.75">
      <c r="A105" s="78">
        <v>34</v>
      </c>
      <c r="B105" s="79" t="s">
        <v>27</v>
      </c>
      <c r="C105" s="126"/>
      <c r="D105" s="126">
        <f aca="true" t="shared" si="29" ref="D105:N105">D106</f>
        <v>0</v>
      </c>
      <c r="E105" s="126">
        <f t="shared" si="29"/>
        <v>0</v>
      </c>
      <c r="F105" s="126"/>
      <c r="G105" s="80">
        <f t="shared" si="29"/>
        <v>0</v>
      </c>
      <c r="H105" s="80">
        <f t="shared" si="29"/>
        <v>0</v>
      </c>
      <c r="I105" s="126">
        <f t="shared" si="29"/>
        <v>0</v>
      </c>
      <c r="J105" s="126">
        <f aca="true" t="shared" si="30" ref="J105:L106">J106</f>
        <v>0</v>
      </c>
      <c r="K105" s="126">
        <f t="shared" si="30"/>
        <v>0</v>
      </c>
      <c r="L105" s="126">
        <f t="shared" si="30"/>
        <v>0</v>
      </c>
      <c r="M105" s="80">
        <f t="shared" si="29"/>
        <v>0</v>
      </c>
      <c r="N105" s="80">
        <f t="shared" si="29"/>
        <v>0</v>
      </c>
    </row>
    <row r="106" spans="1:14" ht="12.75">
      <c r="A106" s="81">
        <v>343</v>
      </c>
      <c r="B106" s="82" t="s">
        <v>28</v>
      </c>
      <c r="C106" s="127"/>
      <c r="D106" s="127">
        <f aca="true" t="shared" si="31" ref="D106:I106">D107</f>
        <v>0</v>
      </c>
      <c r="E106" s="127">
        <f t="shared" si="31"/>
        <v>0</v>
      </c>
      <c r="F106" s="127"/>
      <c r="G106" s="94">
        <f t="shared" si="31"/>
        <v>0</v>
      </c>
      <c r="H106" s="94">
        <f t="shared" si="31"/>
        <v>0</v>
      </c>
      <c r="I106" s="127">
        <f t="shared" si="31"/>
        <v>0</v>
      </c>
      <c r="J106" s="127">
        <f t="shared" si="30"/>
        <v>0</v>
      </c>
      <c r="K106" s="127">
        <f t="shared" si="30"/>
        <v>0</v>
      </c>
      <c r="L106" s="127">
        <f t="shared" si="30"/>
        <v>0</v>
      </c>
      <c r="M106" s="94">
        <f>M107</f>
        <v>0</v>
      </c>
      <c r="N106" s="94">
        <f>N107</f>
        <v>0</v>
      </c>
    </row>
    <row r="107" spans="1:14" ht="19.5" customHeight="1">
      <c r="A107" s="84">
        <v>3431</v>
      </c>
      <c r="B107" s="85" t="s">
        <v>64</v>
      </c>
      <c r="C107" s="128"/>
      <c r="D107" s="128"/>
      <c r="E107" s="128"/>
      <c r="F107" s="128"/>
      <c r="G107" s="83"/>
      <c r="H107" s="83"/>
      <c r="I107" s="128"/>
      <c r="J107" s="128"/>
      <c r="K107" s="128"/>
      <c r="L107" s="128"/>
      <c r="M107" s="83"/>
      <c r="N107" s="83"/>
    </row>
    <row r="108" spans="1:14" ht="12.75">
      <c r="A108" s="84">
        <v>3433</v>
      </c>
      <c r="B108" s="104" t="s">
        <v>99</v>
      </c>
      <c r="C108" s="128"/>
      <c r="D108" s="128"/>
      <c r="E108" s="128"/>
      <c r="F108" s="128">
        <v>0</v>
      </c>
      <c r="G108" s="83"/>
      <c r="H108" s="83"/>
      <c r="I108" s="128"/>
      <c r="J108" s="128"/>
      <c r="K108" s="128"/>
      <c r="L108" s="128"/>
      <c r="M108" s="83"/>
      <c r="N108" s="83"/>
    </row>
    <row r="109" spans="1:14" ht="25.5">
      <c r="A109" s="98">
        <v>4</v>
      </c>
      <c r="B109" s="99" t="s">
        <v>110</v>
      </c>
      <c r="C109" s="125">
        <v>20800</v>
      </c>
      <c r="D109" s="99"/>
      <c r="E109" s="98"/>
      <c r="F109" s="268">
        <v>20800</v>
      </c>
      <c r="G109" s="98"/>
      <c r="H109" s="99"/>
      <c r="I109" s="98"/>
      <c r="J109" s="99"/>
      <c r="K109" s="98"/>
      <c r="L109" s="268">
        <v>20800</v>
      </c>
      <c r="M109" s="125">
        <v>20800</v>
      </c>
      <c r="N109" s="83"/>
    </row>
    <row r="110" spans="1:14" ht="27.75" customHeight="1">
      <c r="A110" s="100">
        <v>42</v>
      </c>
      <c r="B110" s="101" t="s">
        <v>111</v>
      </c>
      <c r="C110" s="269">
        <v>20800</v>
      </c>
      <c r="D110" s="101"/>
      <c r="E110" s="100"/>
      <c r="F110" s="270">
        <v>20800</v>
      </c>
      <c r="G110" s="100"/>
      <c r="H110" s="101"/>
      <c r="I110" s="100"/>
      <c r="J110" s="101"/>
      <c r="K110" s="100"/>
      <c r="L110" s="270">
        <v>20800</v>
      </c>
      <c r="M110" s="270">
        <v>20800</v>
      </c>
      <c r="N110" s="83"/>
    </row>
    <row r="111" spans="1:14" ht="12.75">
      <c r="A111" s="81">
        <v>422</v>
      </c>
      <c r="B111" s="103" t="s">
        <v>112</v>
      </c>
      <c r="C111" s="127">
        <v>20800</v>
      </c>
      <c r="D111" s="127"/>
      <c r="E111" s="127"/>
      <c r="F111" s="127">
        <v>20800</v>
      </c>
      <c r="G111" s="94"/>
      <c r="H111" s="94"/>
      <c r="I111" s="127"/>
      <c r="J111" s="127"/>
      <c r="K111" s="127"/>
      <c r="L111" s="127">
        <v>20800</v>
      </c>
      <c r="M111" s="127">
        <v>20800</v>
      </c>
      <c r="N111" s="83"/>
    </row>
    <row r="112" spans="1:14" ht="25.5">
      <c r="A112" s="84">
        <v>4227</v>
      </c>
      <c r="B112" s="104" t="s">
        <v>66</v>
      </c>
      <c r="C112" s="128">
        <v>20800</v>
      </c>
      <c r="D112" s="128"/>
      <c r="E112" s="128"/>
      <c r="F112" s="128">
        <v>20800</v>
      </c>
      <c r="G112" s="83"/>
      <c r="H112" s="83"/>
      <c r="I112" s="128"/>
      <c r="J112" s="128"/>
      <c r="K112" s="128"/>
      <c r="L112" s="128"/>
      <c r="M112" s="83"/>
      <c r="N112" s="83"/>
    </row>
    <row r="113" spans="1:14" ht="12.75">
      <c r="A113" s="253" t="s">
        <v>140</v>
      </c>
      <c r="B113" s="253"/>
      <c r="C113" s="129">
        <v>120000</v>
      </c>
      <c r="D113" s="253"/>
      <c r="E113" s="253"/>
      <c r="F113" s="129">
        <v>30000</v>
      </c>
      <c r="G113" s="253"/>
      <c r="H113" s="253"/>
      <c r="I113" s="129">
        <v>90000</v>
      </c>
      <c r="J113" s="253"/>
      <c r="K113" s="253"/>
      <c r="L113" s="129">
        <v>120000</v>
      </c>
      <c r="M113" s="123">
        <v>120000</v>
      </c>
      <c r="N113" s="83"/>
    </row>
    <row r="114" spans="1:14" ht="12.75">
      <c r="A114" s="254" t="s">
        <v>141</v>
      </c>
      <c r="B114" s="254"/>
      <c r="C114" s="130">
        <v>120000</v>
      </c>
      <c r="D114" s="254"/>
      <c r="E114" s="254"/>
      <c r="F114" s="130">
        <v>30000</v>
      </c>
      <c r="G114" s="254"/>
      <c r="H114" s="254"/>
      <c r="I114" s="130">
        <v>90000</v>
      </c>
      <c r="J114" s="254"/>
      <c r="K114" s="254"/>
      <c r="L114" s="130">
        <v>120000</v>
      </c>
      <c r="M114" s="130">
        <v>120000</v>
      </c>
      <c r="N114" s="83"/>
    </row>
    <row r="115" spans="1:14" ht="12.75">
      <c r="A115" s="98">
        <v>3</v>
      </c>
      <c r="B115" s="131" t="s">
        <v>17</v>
      </c>
      <c r="C115" s="131">
        <v>120000</v>
      </c>
      <c r="D115" s="131"/>
      <c r="E115" s="131"/>
      <c r="F115" s="131">
        <v>30000</v>
      </c>
      <c r="G115" s="131"/>
      <c r="H115" s="131"/>
      <c r="I115" s="131">
        <v>90000</v>
      </c>
      <c r="J115" s="131"/>
      <c r="K115" s="131"/>
      <c r="L115" s="131">
        <v>120000</v>
      </c>
      <c r="M115" s="131">
        <v>120000</v>
      </c>
      <c r="N115" s="83"/>
    </row>
    <row r="116" spans="1:14" ht="12.75">
      <c r="A116" s="100">
        <v>31</v>
      </c>
      <c r="B116" s="201" t="s">
        <v>18</v>
      </c>
      <c r="C116" s="126">
        <v>116184</v>
      </c>
      <c r="D116" s="100"/>
      <c r="E116" s="100"/>
      <c r="F116" s="126">
        <v>29046</v>
      </c>
      <c r="G116" s="100"/>
      <c r="H116" s="100"/>
      <c r="I116" s="126">
        <v>87138</v>
      </c>
      <c r="J116" s="100"/>
      <c r="K116" s="100"/>
      <c r="L116" s="269">
        <v>120000</v>
      </c>
      <c r="M116" s="269">
        <v>120000</v>
      </c>
      <c r="N116" s="83"/>
    </row>
    <row r="117" spans="1:14" ht="12.75">
      <c r="A117" s="102">
        <v>311</v>
      </c>
      <c r="B117" s="202" t="s">
        <v>142</v>
      </c>
      <c r="C117" s="128">
        <v>97000</v>
      </c>
      <c r="D117" s="102"/>
      <c r="E117" s="102"/>
      <c r="F117" s="127">
        <v>24250</v>
      </c>
      <c r="G117" s="102"/>
      <c r="H117" s="102"/>
      <c r="I117" s="127">
        <v>72750</v>
      </c>
      <c r="J117" s="102"/>
      <c r="K117" s="102"/>
      <c r="L117" s="102"/>
      <c r="M117" s="102"/>
      <c r="N117" s="83"/>
    </row>
    <row r="118" spans="1:14" ht="12.75">
      <c r="A118" s="84">
        <v>3111</v>
      </c>
      <c r="B118" s="203" t="s">
        <v>36</v>
      </c>
      <c r="C118" s="128">
        <v>97000</v>
      </c>
      <c r="D118" s="128"/>
      <c r="E118" s="128"/>
      <c r="F118" s="128">
        <v>24250</v>
      </c>
      <c r="G118" s="83"/>
      <c r="H118" s="83"/>
      <c r="I118" s="128">
        <v>72750</v>
      </c>
      <c r="J118" s="128"/>
      <c r="K118" s="128"/>
      <c r="L118" s="128"/>
      <c r="M118" s="83"/>
      <c r="N118" s="83"/>
    </row>
    <row r="119" spans="1:14" ht="12.75">
      <c r="A119" s="102">
        <v>312</v>
      </c>
      <c r="B119" s="103" t="s">
        <v>20</v>
      </c>
      <c r="C119" s="127">
        <v>2500</v>
      </c>
      <c r="D119" s="102"/>
      <c r="E119" s="102"/>
      <c r="F119" s="127">
        <v>624</v>
      </c>
      <c r="G119" s="102"/>
      <c r="H119" s="102"/>
      <c r="I119" s="127">
        <v>1876</v>
      </c>
      <c r="J119" s="102"/>
      <c r="K119" s="102"/>
      <c r="L119" s="102"/>
      <c r="M119" s="102"/>
      <c r="N119" s="83"/>
    </row>
    <row r="120" spans="1:14" ht="12.75">
      <c r="A120" s="84">
        <v>3121</v>
      </c>
      <c r="B120" s="203" t="s">
        <v>20</v>
      </c>
      <c r="C120" s="128">
        <v>2500</v>
      </c>
      <c r="D120" s="128"/>
      <c r="E120" s="128"/>
      <c r="F120" s="128">
        <v>624</v>
      </c>
      <c r="G120" s="83"/>
      <c r="H120" s="83"/>
      <c r="I120" s="128">
        <v>1876</v>
      </c>
      <c r="J120" s="128"/>
      <c r="K120" s="128"/>
      <c r="L120" s="128"/>
      <c r="M120" s="83"/>
      <c r="N120" s="83"/>
    </row>
    <row r="121" spans="1:14" ht="12.75">
      <c r="A121" s="102">
        <v>313</v>
      </c>
      <c r="B121" s="103" t="s">
        <v>21</v>
      </c>
      <c r="C121" s="127">
        <v>16684</v>
      </c>
      <c r="D121" s="102"/>
      <c r="E121" s="102"/>
      <c r="F121" s="127">
        <v>4172</v>
      </c>
      <c r="G121" s="102"/>
      <c r="H121" s="102"/>
      <c r="I121" s="127">
        <v>12512</v>
      </c>
      <c r="J121" s="102"/>
      <c r="K121" s="102"/>
      <c r="L121" s="102"/>
      <c r="M121" s="102"/>
      <c r="N121" s="83"/>
    </row>
    <row r="122" spans="1:14" ht="12.75">
      <c r="A122" s="84">
        <v>3132</v>
      </c>
      <c r="B122" s="203" t="s">
        <v>143</v>
      </c>
      <c r="C122" s="128">
        <v>15035</v>
      </c>
      <c r="D122" s="128"/>
      <c r="E122" s="128"/>
      <c r="F122" s="128">
        <v>3760</v>
      </c>
      <c r="G122" s="83"/>
      <c r="H122" s="83"/>
      <c r="I122" s="128">
        <v>11275</v>
      </c>
      <c r="J122" s="128"/>
      <c r="K122" s="128"/>
      <c r="L122" s="128"/>
      <c r="M122" s="83"/>
      <c r="N122" s="83"/>
    </row>
    <row r="123" spans="1:14" ht="12.75">
      <c r="A123" s="84">
        <v>3133</v>
      </c>
      <c r="B123" s="203" t="s">
        <v>144</v>
      </c>
      <c r="C123" s="128">
        <v>1649</v>
      </c>
      <c r="D123" s="128"/>
      <c r="E123" s="128"/>
      <c r="F123" s="128">
        <v>412</v>
      </c>
      <c r="G123" s="83"/>
      <c r="H123" s="83"/>
      <c r="I123" s="128">
        <v>1237</v>
      </c>
      <c r="J123" s="128"/>
      <c r="K123" s="128"/>
      <c r="L123" s="128"/>
      <c r="M123" s="83"/>
      <c r="N123" s="83"/>
    </row>
    <row r="124" spans="1:14" ht="12.75">
      <c r="A124" s="102">
        <v>32</v>
      </c>
      <c r="B124" s="103" t="s">
        <v>22</v>
      </c>
      <c r="C124" s="127">
        <v>3816</v>
      </c>
      <c r="D124" s="103"/>
      <c r="E124" s="103"/>
      <c r="F124" s="127">
        <v>954</v>
      </c>
      <c r="G124" s="103"/>
      <c r="H124" s="103"/>
      <c r="I124" s="127">
        <v>2862</v>
      </c>
      <c r="J124" s="103"/>
      <c r="K124" s="103"/>
      <c r="L124" s="103"/>
      <c r="M124" s="103"/>
      <c r="N124" s="83"/>
    </row>
    <row r="125" spans="1:14" ht="12.75">
      <c r="A125" s="102">
        <v>321</v>
      </c>
      <c r="B125" s="103" t="s">
        <v>23</v>
      </c>
      <c r="C125" s="128">
        <v>3816</v>
      </c>
      <c r="D125" s="103"/>
      <c r="E125" s="103"/>
      <c r="F125" s="127">
        <v>954</v>
      </c>
      <c r="G125" s="103"/>
      <c r="H125" s="103"/>
      <c r="I125" s="127">
        <v>2862</v>
      </c>
      <c r="J125" s="103"/>
      <c r="K125" s="103"/>
      <c r="L125" s="103"/>
      <c r="M125" s="103"/>
      <c r="N125" s="83"/>
    </row>
    <row r="126" spans="1:14" ht="12.75">
      <c r="A126" s="84">
        <v>3213</v>
      </c>
      <c r="B126" s="203" t="s">
        <v>145</v>
      </c>
      <c r="C126" s="128">
        <v>3816</v>
      </c>
      <c r="D126" s="128"/>
      <c r="E126" s="128"/>
      <c r="F126" s="128">
        <v>954</v>
      </c>
      <c r="G126" s="83"/>
      <c r="H126" s="83"/>
      <c r="I126" s="128">
        <v>2862</v>
      </c>
      <c r="J126" s="128"/>
      <c r="K126" s="128"/>
      <c r="L126" s="128"/>
      <c r="M126" s="83"/>
      <c r="N126" s="83"/>
    </row>
    <row r="127" spans="1:14" ht="12.75">
      <c r="A127" s="84"/>
      <c r="B127" s="203"/>
      <c r="C127" s="128"/>
      <c r="D127" s="128"/>
      <c r="E127" s="128"/>
      <c r="F127" s="128"/>
      <c r="G127" s="83"/>
      <c r="H127" s="83"/>
      <c r="I127" s="128"/>
      <c r="J127" s="128"/>
      <c r="K127" s="128"/>
      <c r="L127" s="128"/>
      <c r="M127" s="83"/>
      <c r="N127" s="83"/>
    </row>
    <row r="128" spans="1:14" ht="12.75">
      <c r="A128" s="253" t="s">
        <v>79</v>
      </c>
      <c r="B128" s="253"/>
      <c r="C128" s="129">
        <v>402931</v>
      </c>
      <c r="D128" s="129">
        <v>376931</v>
      </c>
      <c r="E128" s="129">
        <f>E129</f>
        <v>0</v>
      </c>
      <c r="F128" s="129">
        <f>F129</f>
        <v>5200</v>
      </c>
      <c r="G128" s="89">
        <f>G129</f>
        <v>0</v>
      </c>
      <c r="H128" s="129">
        <f>H129</f>
        <v>0</v>
      </c>
      <c r="I128" s="129">
        <f aca="true" t="shared" si="32" ref="I128:N128">I129</f>
        <v>0</v>
      </c>
      <c r="J128" s="129">
        <f t="shared" si="32"/>
        <v>0</v>
      </c>
      <c r="K128" s="129">
        <f>K129</f>
        <v>20800</v>
      </c>
      <c r="L128" s="129">
        <v>402931</v>
      </c>
      <c r="M128" s="129">
        <v>402931</v>
      </c>
      <c r="N128" s="89">
        <f t="shared" si="32"/>
        <v>0</v>
      </c>
    </row>
    <row r="129" spans="1:14" ht="12.75">
      <c r="A129" s="254" t="s">
        <v>84</v>
      </c>
      <c r="B129" s="254"/>
      <c r="C129" s="130">
        <v>402931</v>
      </c>
      <c r="D129" s="130">
        <v>376931</v>
      </c>
      <c r="E129" s="130">
        <f aca="true" t="shared" si="33" ref="E129:K129">E130+E140+E151+E171+E161</f>
        <v>0</v>
      </c>
      <c r="F129" s="130">
        <f t="shared" si="33"/>
        <v>5200</v>
      </c>
      <c r="G129" s="91">
        <f t="shared" si="33"/>
        <v>0</v>
      </c>
      <c r="H129" s="130">
        <f t="shared" si="33"/>
        <v>0</v>
      </c>
      <c r="I129" s="130">
        <f t="shared" si="33"/>
        <v>0</v>
      </c>
      <c r="J129" s="130">
        <f t="shared" si="33"/>
        <v>0</v>
      </c>
      <c r="K129" s="130">
        <f t="shared" si="33"/>
        <v>20800</v>
      </c>
      <c r="L129" s="130">
        <v>402931</v>
      </c>
      <c r="M129" s="130">
        <v>402931</v>
      </c>
      <c r="N129" s="91">
        <f>N130+N140+N151+N171+N161</f>
        <v>0</v>
      </c>
    </row>
    <row r="130" spans="1:14" ht="12.75">
      <c r="A130" s="256" t="s">
        <v>95</v>
      </c>
      <c r="B130" s="256"/>
      <c r="C130" s="132"/>
      <c r="D130" s="132"/>
      <c r="E130" s="132">
        <f aca="true" t="shared" si="34" ref="E130:N131">E131</f>
        <v>0</v>
      </c>
      <c r="F130" s="132"/>
      <c r="G130" s="105">
        <f t="shared" si="34"/>
        <v>0</v>
      </c>
      <c r="H130" s="132">
        <f t="shared" si="34"/>
        <v>0</v>
      </c>
      <c r="I130" s="132">
        <f t="shared" si="34"/>
        <v>0</v>
      </c>
      <c r="J130" s="132">
        <f>J131</f>
        <v>0</v>
      </c>
      <c r="K130" s="132">
        <f>K131</f>
        <v>0</v>
      </c>
      <c r="L130" s="132"/>
      <c r="M130" s="132"/>
      <c r="N130" s="105">
        <f t="shared" si="34"/>
        <v>0</v>
      </c>
    </row>
    <row r="131" spans="1:14" ht="12.75">
      <c r="A131" s="98">
        <v>3</v>
      </c>
      <c r="B131" s="99" t="s">
        <v>17</v>
      </c>
      <c r="C131" s="131"/>
      <c r="D131" s="131"/>
      <c r="E131" s="131">
        <f t="shared" si="34"/>
        <v>0</v>
      </c>
      <c r="F131" s="131">
        <f t="shared" si="34"/>
        <v>0</v>
      </c>
      <c r="G131" s="93">
        <f t="shared" si="34"/>
        <v>0</v>
      </c>
      <c r="H131" s="131">
        <f t="shared" si="34"/>
        <v>0</v>
      </c>
      <c r="I131" s="131">
        <f t="shared" si="34"/>
        <v>0</v>
      </c>
      <c r="J131" s="131">
        <f>J132</f>
        <v>0</v>
      </c>
      <c r="K131" s="131">
        <f>K132</f>
        <v>0</v>
      </c>
      <c r="L131" s="131"/>
      <c r="M131" s="131"/>
      <c r="N131" s="93">
        <f t="shared" si="34"/>
        <v>0</v>
      </c>
    </row>
    <row r="132" spans="1:14" ht="12.75">
      <c r="A132" s="100">
        <v>32</v>
      </c>
      <c r="B132" s="101" t="s">
        <v>22</v>
      </c>
      <c r="C132" s="126"/>
      <c r="D132" s="126"/>
      <c r="E132" s="126">
        <f aca="true" t="shared" si="35" ref="E132:K132">E133+E135+E138</f>
        <v>0</v>
      </c>
      <c r="F132" s="126">
        <f t="shared" si="35"/>
        <v>0</v>
      </c>
      <c r="G132" s="80">
        <f t="shared" si="35"/>
        <v>0</v>
      </c>
      <c r="H132" s="126">
        <f t="shared" si="35"/>
        <v>0</v>
      </c>
      <c r="I132" s="126">
        <f t="shared" si="35"/>
        <v>0</v>
      </c>
      <c r="J132" s="126">
        <f t="shared" si="35"/>
        <v>0</v>
      </c>
      <c r="K132" s="126">
        <f t="shared" si="35"/>
        <v>0</v>
      </c>
      <c r="L132" s="126"/>
      <c r="M132" s="126"/>
      <c r="N132" s="80">
        <f>N133+N135+N138</f>
        <v>0</v>
      </c>
    </row>
    <row r="133" spans="1:14" ht="12.75">
      <c r="A133" s="102">
        <v>322</v>
      </c>
      <c r="B133" s="103" t="s">
        <v>24</v>
      </c>
      <c r="C133" s="127">
        <f>SUM(D133:L133)</f>
        <v>0</v>
      </c>
      <c r="D133" s="127">
        <f>D134</f>
        <v>0</v>
      </c>
      <c r="E133" s="127">
        <f aca="true" t="shared" si="36" ref="E133:N133">E134</f>
        <v>0</v>
      </c>
      <c r="F133" s="127">
        <f t="shared" si="36"/>
        <v>0</v>
      </c>
      <c r="G133" s="94">
        <f t="shared" si="36"/>
        <v>0</v>
      </c>
      <c r="H133" s="127">
        <f t="shared" si="36"/>
        <v>0</v>
      </c>
      <c r="I133" s="127">
        <f t="shared" si="36"/>
        <v>0</v>
      </c>
      <c r="J133" s="127">
        <f>J134</f>
        <v>0</v>
      </c>
      <c r="K133" s="127">
        <f>K134</f>
        <v>0</v>
      </c>
      <c r="L133" s="127">
        <f>L134</f>
        <v>0</v>
      </c>
      <c r="M133" s="94">
        <f t="shared" si="36"/>
        <v>0</v>
      </c>
      <c r="N133" s="94">
        <f t="shared" si="36"/>
        <v>0</v>
      </c>
    </row>
    <row r="134" spans="1:14" ht="12.75">
      <c r="A134" s="84">
        <v>3221</v>
      </c>
      <c r="B134" s="85" t="s">
        <v>45</v>
      </c>
      <c r="C134" s="128">
        <f>SUM(D134:L134)</f>
        <v>0</v>
      </c>
      <c r="D134" s="128"/>
      <c r="E134" s="128"/>
      <c r="F134" s="128"/>
      <c r="G134" s="83"/>
      <c r="H134" s="128"/>
      <c r="I134" s="128"/>
      <c r="J134" s="128"/>
      <c r="K134" s="128"/>
      <c r="L134" s="128"/>
      <c r="M134" s="83"/>
      <c r="N134" s="83"/>
    </row>
    <row r="135" spans="1:14" ht="12.75">
      <c r="A135" s="102">
        <v>323</v>
      </c>
      <c r="B135" s="103" t="s">
        <v>25</v>
      </c>
      <c r="C135" s="127">
        <f>SUM(D135:L135)</f>
        <v>0</v>
      </c>
      <c r="D135" s="127">
        <f aca="true" t="shared" si="37" ref="D135:N135">SUM(D136:D137)</f>
        <v>0</v>
      </c>
      <c r="E135" s="127">
        <f t="shared" si="37"/>
        <v>0</v>
      </c>
      <c r="F135" s="127">
        <f t="shared" si="37"/>
        <v>0</v>
      </c>
      <c r="G135" s="94">
        <f t="shared" si="37"/>
        <v>0</v>
      </c>
      <c r="H135" s="127">
        <f t="shared" si="37"/>
        <v>0</v>
      </c>
      <c r="I135" s="127">
        <f t="shared" si="37"/>
        <v>0</v>
      </c>
      <c r="J135" s="127">
        <f t="shared" si="37"/>
        <v>0</v>
      </c>
      <c r="K135" s="127">
        <f t="shared" si="37"/>
        <v>0</v>
      </c>
      <c r="L135" s="127">
        <f t="shared" si="37"/>
        <v>0</v>
      </c>
      <c r="M135" s="94">
        <f t="shared" si="37"/>
        <v>0</v>
      </c>
      <c r="N135" s="94">
        <f t="shared" si="37"/>
        <v>0</v>
      </c>
    </row>
    <row r="136" spans="1:14" ht="12.75">
      <c r="A136" s="84">
        <v>3237</v>
      </c>
      <c r="B136" s="85" t="s">
        <v>55</v>
      </c>
      <c r="C136" s="128">
        <f>SUM(D136:L136)</f>
        <v>0</v>
      </c>
      <c r="D136" s="128"/>
      <c r="E136" s="128"/>
      <c r="F136" s="128"/>
      <c r="G136" s="83"/>
      <c r="H136" s="128"/>
      <c r="I136" s="128"/>
      <c r="J136" s="128"/>
      <c r="K136" s="128"/>
      <c r="L136" s="128"/>
      <c r="M136" s="83"/>
      <c r="N136" s="83"/>
    </row>
    <row r="137" spans="1:14" ht="12.75">
      <c r="A137" s="84">
        <v>3239</v>
      </c>
      <c r="B137" s="85" t="s">
        <v>57</v>
      </c>
      <c r="C137" s="128">
        <f>SUM(D137:L137)</f>
        <v>0</v>
      </c>
      <c r="D137" s="128"/>
      <c r="E137" s="128"/>
      <c r="F137" s="128"/>
      <c r="G137" s="83"/>
      <c r="H137" s="128"/>
      <c r="I137" s="128"/>
      <c r="J137" s="128"/>
      <c r="K137" s="128"/>
      <c r="L137" s="128"/>
      <c r="M137" s="83"/>
      <c r="N137" s="83"/>
    </row>
    <row r="138" spans="1:14" ht="25.5">
      <c r="A138" s="81">
        <v>329</v>
      </c>
      <c r="B138" s="82" t="s">
        <v>26</v>
      </c>
      <c r="C138" s="127"/>
      <c r="D138" s="127">
        <f>D139</f>
        <v>0</v>
      </c>
      <c r="E138" s="127">
        <f aca="true" t="shared" si="38" ref="E138:N138">E139</f>
        <v>0</v>
      </c>
      <c r="F138" s="127">
        <f t="shared" si="38"/>
        <v>0</v>
      </c>
      <c r="G138" s="94">
        <f t="shared" si="38"/>
        <v>0</v>
      </c>
      <c r="H138" s="127">
        <f t="shared" si="38"/>
        <v>0</v>
      </c>
      <c r="I138" s="127">
        <f t="shared" si="38"/>
        <v>0</v>
      </c>
      <c r="J138" s="127">
        <f>J139</f>
        <v>0</v>
      </c>
      <c r="K138" s="127">
        <f>K139</f>
        <v>0</v>
      </c>
      <c r="L138" s="127">
        <f>L139</f>
        <v>0</v>
      </c>
      <c r="M138" s="94">
        <f t="shared" si="38"/>
        <v>0</v>
      </c>
      <c r="N138" s="94">
        <f t="shared" si="38"/>
        <v>0</v>
      </c>
    </row>
    <row r="139" spans="1:14" ht="28.5" customHeight="1">
      <c r="A139" s="84">
        <v>3299</v>
      </c>
      <c r="B139" s="85" t="s">
        <v>26</v>
      </c>
      <c r="C139" s="128"/>
      <c r="D139" s="128"/>
      <c r="E139" s="128"/>
      <c r="F139" s="128"/>
      <c r="G139" s="83"/>
      <c r="H139" s="128">
        <v>0</v>
      </c>
      <c r="I139" s="128"/>
      <c r="J139" s="128"/>
      <c r="K139" s="128"/>
      <c r="L139" s="128"/>
      <c r="M139" s="83"/>
      <c r="N139" s="83"/>
    </row>
    <row r="140" spans="1:14" ht="12.75">
      <c r="A140" s="256" t="s">
        <v>85</v>
      </c>
      <c r="B140" s="256"/>
      <c r="C140" s="132">
        <f>SUM(D140:K140)</f>
        <v>25418</v>
      </c>
      <c r="D140" s="132">
        <f aca="true" t="shared" si="39" ref="D140:N140">D141</f>
        <v>4618</v>
      </c>
      <c r="E140" s="132">
        <f t="shared" si="39"/>
        <v>0</v>
      </c>
      <c r="F140" s="132">
        <f t="shared" si="39"/>
        <v>0</v>
      </c>
      <c r="G140" s="105">
        <f t="shared" si="39"/>
        <v>0</v>
      </c>
      <c r="H140" s="105">
        <f t="shared" si="39"/>
        <v>0</v>
      </c>
      <c r="I140" s="132">
        <f t="shared" si="39"/>
        <v>0</v>
      </c>
      <c r="J140" s="132">
        <f>J141</f>
        <v>0</v>
      </c>
      <c r="K140" s="132">
        <f>K141</f>
        <v>20800</v>
      </c>
      <c r="L140" s="132">
        <v>25418</v>
      </c>
      <c r="M140" s="132">
        <v>25418</v>
      </c>
      <c r="N140" s="105">
        <f t="shared" si="39"/>
        <v>0</v>
      </c>
    </row>
    <row r="141" spans="1:14" ht="12.75">
      <c r="A141" s="98">
        <v>3</v>
      </c>
      <c r="B141" s="99" t="s">
        <v>17</v>
      </c>
      <c r="C141" s="131">
        <f>SUM(D141:K141)</f>
        <v>25418</v>
      </c>
      <c r="D141" s="131">
        <f aca="true" t="shared" si="40" ref="D141:N141">D142</f>
        <v>4618</v>
      </c>
      <c r="E141" s="131">
        <f t="shared" si="40"/>
        <v>0</v>
      </c>
      <c r="F141" s="131">
        <f t="shared" si="40"/>
        <v>0</v>
      </c>
      <c r="G141" s="93">
        <f t="shared" si="40"/>
        <v>0</v>
      </c>
      <c r="H141" s="93">
        <f t="shared" si="40"/>
        <v>0</v>
      </c>
      <c r="I141" s="131">
        <f t="shared" si="40"/>
        <v>0</v>
      </c>
      <c r="J141" s="131">
        <f>J142</f>
        <v>0</v>
      </c>
      <c r="K141" s="131">
        <f>K142</f>
        <v>20800</v>
      </c>
      <c r="L141" s="131">
        <v>25418</v>
      </c>
      <c r="M141" s="131">
        <v>25418</v>
      </c>
      <c r="N141" s="93">
        <f t="shared" si="40"/>
        <v>0</v>
      </c>
    </row>
    <row r="142" spans="1:14" ht="12.75">
      <c r="A142" s="100">
        <v>32</v>
      </c>
      <c r="B142" s="101" t="s">
        <v>22</v>
      </c>
      <c r="C142" s="126">
        <f>SUM(D142:K142)</f>
        <v>25418</v>
      </c>
      <c r="D142" s="126">
        <f aca="true" t="shared" si="41" ref="D142:N142">D143+D145+D148</f>
        <v>4618</v>
      </c>
      <c r="E142" s="126">
        <f t="shared" si="41"/>
        <v>0</v>
      </c>
      <c r="F142" s="126">
        <f t="shared" si="41"/>
        <v>0</v>
      </c>
      <c r="G142" s="80">
        <f t="shared" si="41"/>
        <v>0</v>
      </c>
      <c r="H142" s="80">
        <f t="shared" si="41"/>
        <v>0</v>
      </c>
      <c r="I142" s="126">
        <f t="shared" si="41"/>
        <v>0</v>
      </c>
      <c r="J142" s="126">
        <f t="shared" si="41"/>
        <v>0</v>
      </c>
      <c r="K142" s="126">
        <f t="shared" si="41"/>
        <v>20800</v>
      </c>
      <c r="L142" s="126">
        <v>25418</v>
      </c>
      <c r="M142" s="126">
        <v>25418</v>
      </c>
      <c r="N142" s="80">
        <f t="shared" si="41"/>
        <v>0</v>
      </c>
    </row>
    <row r="143" spans="1:14" ht="12.75">
      <c r="A143" s="102">
        <v>322</v>
      </c>
      <c r="B143" s="103" t="s">
        <v>24</v>
      </c>
      <c r="C143" s="127">
        <f aca="true" t="shared" si="42" ref="C143:C160">SUM(D143:L143)</f>
        <v>0</v>
      </c>
      <c r="D143" s="127">
        <f>D144</f>
        <v>0</v>
      </c>
      <c r="E143" s="127">
        <f aca="true" t="shared" si="43" ref="E143:N143">E144</f>
        <v>0</v>
      </c>
      <c r="F143" s="127">
        <f t="shared" si="43"/>
        <v>0</v>
      </c>
      <c r="G143" s="94">
        <f t="shared" si="43"/>
        <v>0</v>
      </c>
      <c r="H143" s="94">
        <f t="shared" si="43"/>
        <v>0</v>
      </c>
      <c r="I143" s="127">
        <f t="shared" si="43"/>
        <v>0</v>
      </c>
      <c r="J143" s="127">
        <f>J144</f>
        <v>0</v>
      </c>
      <c r="K143" s="127">
        <f>K144</f>
        <v>0</v>
      </c>
      <c r="L143" s="127">
        <f>L144</f>
        <v>0</v>
      </c>
      <c r="M143" s="94">
        <f t="shared" si="43"/>
        <v>0</v>
      </c>
      <c r="N143" s="94">
        <f t="shared" si="43"/>
        <v>0</v>
      </c>
    </row>
    <row r="144" spans="1:14" ht="12.75">
      <c r="A144" s="84">
        <v>3221</v>
      </c>
      <c r="B144" s="85" t="s">
        <v>45</v>
      </c>
      <c r="C144" s="128">
        <f t="shared" si="42"/>
        <v>0</v>
      </c>
      <c r="D144" s="128"/>
      <c r="E144" s="128"/>
      <c r="F144" s="128"/>
      <c r="G144" s="83"/>
      <c r="H144" s="83"/>
      <c r="I144" s="128"/>
      <c r="J144" s="128"/>
      <c r="K144" s="128"/>
      <c r="L144" s="128"/>
      <c r="M144" s="83"/>
      <c r="N144" s="83"/>
    </row>
    <row r="145" spans="1:15" ht="12.75">
      <c r="A145" s="102">
        <v>323</v>
      </c>
      <c r="B145" s="103" t="s">
        <v>25</v>
      </c>
      <c r="C145" s="127">
        <f t="shared" si="42"/>
        <v>20800</v>
      </c>
      <c r="D145" s="127"/>
      <c r="E145" s="127">
        <f aca="true" t="shared" si="44" ref="E145:N145">SUM(E146:E147)</f>
        <v>0</v>
      </c>
      <c r="F145" s="127">
        <f t="shared" si="44"/>
        <v>0</v>
      </c>
      <c r="G145" s="94">
        <f t="shared" si="44"/>
        <v>0</v>
      </c>
      <c r="H145" s="94">
        <f t="shared" si="44"/>
        <v>0</v>
      </c>
      <c r="I145" s="127">
        <f t="shared" si="44"/>
        <v>0</v>
      </c>
      <c r="J145" s="127">
        <f>SUM(J146:J147)</f>
        <v>0</v>
      </c>
      <c r="K145" s="127">
        <f>SUM(K146:K147)</f>
        <v>20800</v>
      </c>
      <c r="L145" s="127">
        <f>SUM(L146:L147)</f>
        <v>0</v>
      </c>
      <c r="M145" s="94">
        <f t="shared" si="44"/>
        <v>0</v>
      </c>
      <c r="N145" s="94">
        <f t="shared" si="44"/>
        <v>0</v>
      </c>
      <c r="O145" s="46"/>
    </row>
    <row r="146" spans="1:14" ht="12.75">
      <c r="A146" s="84">
        <v>3237</v>
      </c>
      <c r="B146" s="85" t="s">
        <v>55</v>
      </c>
      <c r="C146" s="128">
        <f t="shared" si="42"/>
        <v>0</v>
      </c>
      <c r="D146" s="128"/>
      <c r="E146" s="128"/>
      <c r="F146" s="128"/>
      <c r="G146" s="83"/>
      <c r="H146" s="83"/>
      <c r="I146" s="128"/>
      <c r="J146" s="128"/>
      <c r="K146" s="128"/>
      <c r="L146" s="128"/>
      <c r="M146" s="83"/>
      <c r="N146" s="83"/>
    </row>
    <row r="147" spans="1:14" ht="12.75">
      <c r="A147" s="84">
        <v>3239</v>
      </c>
      <c r="B147" s="85" t="s">
        <v>57</v>
      </c>
      <c r="C147" s="128">
        <f t="shared" si="42"/>
        <v>20800</v>
      </c>
      <c r="D147" s="128"/>
      <c r="E147" s="128"/>
      <c r="F147" s="128"/>
      <c r="G147" s="83"/>
      <c r="H147" s="83"/>
      <c r="I147" s="128"/>
      <c r="J147" s="128"/>
      <c r="K147" s="128">
        <v>20800</v>
      </c>
      <c r="L147" s="128"/>
      <c r="M147" s="83"/>
      <c r="N147" s="83"/>
    </row>
    <row r="148" spans="1:14" ht="25.5">
      <c r="A148" s="81">
        <v>329</v>
      </c>
      <c r="B148" s="82" t="s">
        <v>26</v>
      </c>
      <c r="C148" s="127">
        <f t="shared" si="42"/>
        <v>4618</v>
      </c>
      <c r="D148" s="127">
        <v>4618</v>
      </c>
      <c r="E148" s="127">
        <f aca="true" t="shared" si="45" ref="E148:N148">E150</f>
        <v>0</v>
      </c>
      <c r="F148" s="127">
        <f t="shared" si="45"/>
        <v>0</v>
      </c>
      <c r="G148" s="94">
        <f t="shared" si="45"/>
        <v>0</v>
      </c>
      <c r="H148" s="94">
        <f t="shared" si="45"/>
        <v>0</v>
      </c>
      <c r="I148" s="127">
        <f t="shared" si="45"/>
        <v>0</v>
      </c>
      <c r="J148" s="127">
        <f>J150</f>
        <v>0</v>
      </c>
      <c r="K148" s="127">
        <f>K150</f>
        <v>0</v>
      </c>
      <c r="L148" s="127">
        <f>L150</f>
        <v>0</v>
      </c>
      <c r="M148" s="94">
        <f t="shared" si="45"/>
        <v>0</v>
      </c>
      <c r="N148" s="94">
        <f t="shared" si="45"/>
        <v>0</v>
      </c>
    </row>
    <row r="149" spans="1:14" ht="25.5">
      <c r="A149" s="84">
        <v>3291</v>
      </c>
      <c r="B149" s="85" t="s">
        <v>106</v>
      </c>
      <c r="C149" s="128">
        <v>0</v>
      </c>
      <c r="D149" s="128"/>
      <c r="E149" s="127"/>
      <c r="F149" s="127"/>
      <c r="G149" s="94"/>
      <c r="H149" s="94"/>
      <c r="I149" s="127"/>
      <c r="J149" s="127"/>
      <c r="K149" s="127"/>
      <c r="L149" s="127"/>
      <c r="M149" s="94"/>
      <c r="N149" s="94"/>
    </row>
    <row r="150" spans="1:14" ht="26.25" customHeight="1">
      <c r="A150" s="84">
        <v>3299</v>
      </c>
      <c r="B150" s="85" t="s">
        <v>26</v>
      </c>
      <c r="C150" s="128">
        <f t="shared" si="42"/>
        <v>4618</v>
      </c>
      <c r="D150" s="128">
        <v>4618</v>
      </c>
      <c r="E150" s="128"/>
      <c r="F150" s="128"/>
      <c r="G150" s="83"/>
      <c r="H150" s="83"/>
      <c r="I150" s="128"/>
      <c r="J150" s="128"/>
      <c r="K150" s="128"/>
      <c r="L150" s="128"/>
      <c r="M150" s="83"/>
      <c r="N150" s="83"/>
    </row>
    <row r="151" spans="1:14" ht="16.5" customHeight="1">
      <c r="A151" s="256" t="s">
        <v>96</v>
      </c>
      <c r="B151" s="256"/>
      <c r="C151" s="132">
        <f>SUM(D151:K151)</f>
        <v>5200</v>
      </c>
      <c r="D151" s="132">
        <f aca="true" t="shared" si="46" ref="D151:N152">D152</f>
        <v>0</v>
      </c>
      <c r="E151" s="132">
        <f t="shared" si="46"/>
        <v>0</v>
      </c>
      <c r="F151" s="132">
        <f t="shared" si="46"/>
        <v>5200</v>
      </c>
      <c r="G151" s="105">
        <f t="shared" si="46"/>
        <v>0</v>
      </c>
      <c r="H151" s="105">
        <f t="shared" si="46"/>
        <v>0</v>
      </c>
      <c r="I151" s="132">
        <f t="shared" si="46"/>
        <v>0</v>
      </c>
      <c r="J151" s="132">
        <f>J152</f>
        <v>0</v>
      </c>
      <c r="K151" s="132">
        <f>K152</f>
        <v>0</v>
      </c>
      <c r="L151" s="132">
        <v>5200</v>
      </c>
      <c r="M151" s="132">
        <v>5200</v>
      </c>
      <c r="N151" s="105">
        <f t="shared" si="46"/>
        <v>0</v>
      </c>
    </row>
    <row r="152" spans="1:14" ht="15" customHeight="1">
      <c r="A152" s="98">
        <v>3</v>
      </c>
      <c r="B152" s="99" t="s">
        <v>17</v>
      </c>
      <c r="C152" s="131">
        <f>SUM(D152:K152)</f>
        <v>5200</v>
      </c>
      <c r="D152" s="131">
        <f t="shared" si="46"/>
        <v>0</v>
      </c>
      <c r="E152" s="131">
        <f t="shared" si="46"/>
        <v>0</v>
      </c>
      <c r="F152" s="131">
        <f t="shared" si="46"/>
        <v>5200</v>
      </c>
      <c r="G152" s="93">
        <f t="shared" si="46"/>
        <v>0</v>
      </c>
      <c r="H152" s="93">
        <f t="shared" si="46"/>
        <v>0</v>
      </c>
      <c r="I152" s="131">
        <f t="shared" si="46"/>
        <v>0</v>
      </c>
      <c r="J152" s="131">
        <f>J153</f>
        <v>0</v>
      </c>
      <c r="K152" s="131">
        <f>K153</f>
        <v>0</v>
      </c>
      <c r="L152" s="131">
        <v>5200</v>
      </c>
      <c r="M152" s="131">
        <v>5200</v>
      </c>
      <c r="N152" s="93">
        <f t="shared" si="46"/>
        <v>0</v>
      </c>
    </row>
    <row r="153" spans="1:14" ht="15" customHeight="1">
      <c r="A153" s="100">
        <v>32</v>
      </c>
      <c r="B153" s="101" t="s">
        <v>22</v>
      </c>
      <c r="C153" s="126">
        <f>SUM(D153:K153)</f>
        <v>5200</v>
      </c>
      <c r="D153" s="126">
        <f aca="true" t="shared" si="47" ref="D153:K153">D154+D156+D159</f>
        <v>0</v>
      </c>
      <c r="E153" s="126">
        <f t="shared" si="47"/>
        <v>0</v>
      </c>
      <c r="F153" s="126">
        <f t="shared" si="47"/>
        <v>5200</v>
      </c>
      <c r="G153" s="80">
        <f t="shared" si="47"/>
        <v>0</v>
      </c>
      <c r="H153" s="80">
        <f t="shared" si="47"/>
        <v>0</v>
      </c>
      <c r="I153" s="126">
        <f t="shared" si="47"/>
        <v>0</v>
      </c>
      <c r="J153" s="126">
        <f t="shared" si="47"/>
        <v>0</v>
      </c>
      <c r="K153" s="126">
        <f t="shared" si="47"/>
        <v>0</v>
      </c>
      <c r="L153" s="126">
        <v>5200</v>
      </c>
      <c r="M153" s="126">
        <v>5200</v>
      </c>
      <c r="N153" s="80">
        <f>N154+N156+N159</f>
        <v>0</v>
      </c>
    </row>
    <row r="154" spans="1:14" ht="14.25" customHeight="1">
      <c r="A154" s="102">
        <v>322</v>
      </c>
      <c r="B154" s="103" t="s">
        <v>24</v>
      </c>
      <c r="C154" s="127">
        <f t="shared" si="42"/>
        <v>0</v>
      </c>
      <c r="D154" s="127">
        <f>D155</f>
        <v>0</v>
      </c>
      <c r="E154" s="127">
        <f aca="true" t="shared" si="48" ref="E154:N154">E155</f>
        <v>0</v>
      </c>
      <c r="F154" s="127">
        <f t="shared" si="48"/>
        <v>0</v>
      </c>
      <c r="G154" s="94">
        <f t="shared" si="48"/>
        <v>0</v>
      </c>
      <c r="H154" s="94">
        <f t="shared" si="48"/>
        <v>0</v>
      </c>
      <c r="I154" s="127">
        <f t="shared" si="48"/>
        <v>0</v>
      </c>
      <c r="J154" s="127">
        <f>J155</f>
        <v>0</v>
      </c>
      <c r="K154" s="127">
        <f>K155</f>
        <v>0</v>
      </c>
      <c r="L154" s="127">
        <f>L155</f>
        <v>0</v>
      </c>
      <c r="M154" s="94">
        <f t="shared" si="48"/>
        <v>0</v>
      </c>
      <c r="N154" s="94">
        <f t="shared" si="48"/>
        <v>0</v>
      </c>
    </row>
    <row r="155" spans="1:14" ht="15" customHeight="1">
      <c r="A155" s="84">
        <v>3221</v>
      </c>
      <c r="B155" s="85" t="s">
        <v>45</v>
      </c>
      <c r="C155" s="128">
        <f t="shared" si="42"/>
        <v>0</v>
      </c>
      <c r="D155" s="128"/>
      <c r="E155" s="128"/>
      <c r="F155" s="128"/>
      <c r="G155" s="83"/>
      <c r="H155" s="83"/>
      <c r="I155" s="128"/>
      <c r="J155" s="128"/>
      <c r="K155" s="128"/>
      <c r="L155" s="128"/>
      <c r="M155" s="83"/>
      <c r="N155" s="83"/>
    </row>
    <row r="156" spans="1:14" ht="15" customHeight="1">
      <c r="A156" s="102">
        <v>323</v>
      </c>
      <c r="B156" s="103" t="s">
        <v>25</v>
      </c>
      <c r="C156" s="127">
        <f t="shared" si="42"/>
        <v>0</v>
      </c>
      <c r="D156" s="127">
        <f aca="true" t="shared" si="49" ref="D156:N156">SUM(D157:D158)</f>
        <v>0</v>
      </c>
      <c r="E156" s="127">
        <f t="shared" si="49"/>
        <v>0</v>
      </c>
      <c r="F156" s="127">
        <f t="shared" si="49"/>
        <v>0</v>
      </c>
      <c r="G156" s="94">
        <f t="shared" si="49"/>
        <v>0</v>
      </c>
      <c r="H156" s="94">
        <f t="shared" si="49"/>
        <v>0</v>
      </c>
      <c r="I156" s="127">
        <f t="shared" si="49"/>
        <v>0</v>
      </c>
      <c r="J156" s="127">
        <f t="shared" si="49"/>
        <v>0</v>
      </c>
      <c r="K156" s="127">
        <f t="shared" si="49"/>
        <v>0</v>
      </c>
      <c r="L156" s="127">
        <f t="shared" si="49"/>
        <v>0</v>
      </c>
      <c r="M156" s="94">
        <f t="shared" si="49"/>
        <v>0</v>
      </c>
      <c r="N156" s="94">
        <f t="shared" si="49"/>
        <v>0</v>
      </c>
    </row>
    <row r="157" spans="1:14" ht="12.75" customHeight="1">
      <c r="A157" s="84">
        <v>3237</v>
      </c>
      <c r="B157" s="85" t="s">
        <v>55</v>
      </c>
      <c r="C157" s="128">
        <f t="shared" si="42"/>
        <v>0</v>
      </c>
      <c r="D157" s="128"/>
      <c r="E157" s="128"/>
      <c r="F157" s="128"/>
      <c r="G157" s="83"/>
      <c r="H157" s="83"/>
      <c r="I157" s="128"/>
      <c r="J157" s="128"/>
      <c r="K157" s="128"/>
      <c r="L157" s="128"/>
      <c r="M157" s="83"/>
      <c r="N157" s="83"/>
    </row>
    <row r="158" spans="1:14" ht="13.5" customHeight="1">
      <c r="A158" s="84">
        <v>3239</v>
      </c>
      <c r="B158" s="85" t="s">
        <v>57</v>
      </c>
      <c r="C158" s="128">
        <f t="shared" si="42"/>
        <v>0</v>
      </c>
      <c r="D158" s="128"/>
      <c r="E158" s="128"/>
      <c r="F158" s="128"/>
      <c r="G158" s="83"/>
      <c r="H158" s="83"/>
      <c r="I158" s="128"/>
      <c r="J158" s="128"/>
      <c r="K158" s="128"/>
      <c r="L158" s="128"/>
      <c r="M158" s="83"/>
      <c r="N158" s="83"/>
    </row>
    <row r="159" spans="1:14" ht="25.5" customHeight="1">
      <c r="A159" s="81">
        <v>329</v>
      </c>
      <c r="B159" s="82" t="s">
        <v>26</v>
      </c>
      <c r="C159" s="127">
        <f t="shared" si="42"/>
        <v>5200</v>
      </c>
      <c r="D159" s="127">
        <f>D160</f>
        <v>0</v>
      </c>
      <c r="E159" s="127">
        <f aca="true" t="shared" si="50" ref="E159:N159">E160</f>
        <v>0</v>
      </c>
      <c r="F159" s="127">
        <f t="shared" si="50"/>
        <v>5200</v>
      </c>
      <c r="G159" s="94">
        <f t="shared" si="50"/>
        <v>0</v>
      </c>
      <c r="H159" s="94">
        <f t="shared" si="50"/>
        <v>0</v>
      </c>
      <c r="I159" s="127">
        <f t="shared" si="50"/>
        <v>0</v>
      </c>
      <c r="J159" s="127">
        <f>J160</f>
        <v>0</v>
      </c>
      <c r="K159" s="127">
        <f>K160</f>
        <v>0</v>
      </c>
      <c r="L159" s="127">
        <f>L160</f>
        <v>0</v>
      </c>
      <c r="M159" s="94">
        <f t="shared" si="50"/>
        <v>0</v>
      </c>
      <c r="N159" s="94">
        <f t="shared" si="50"/>
        <v>0</v>
      </c>
    </row>
    <row r="160" spans="1:14" ht="20.25" customHeight="1">
      <c r="A160" s="84">
        <v>3299</v>
      </c>
      <c r="B160" s="85" t="s">
        <v>26</v>
      </c>
      <c r="C160" s="128">
        <f t="shared" si="42"/>
        <v>5200</v>
      </c>
      <c r="D160" s="128"/>
      <c r="E160" s="128"/>
      <c r="F160" s="128">
        <v>5200</v>
      </c>
      <c r="G160" s="83"/>
      <c r="H160" s="83"/>
      <c r="I160" s="128"/>
      <c r="J160" s="128"/>
      <c r="K160" s="128"/>
      <c r="L160" s="128"/>
      <c r="M160" s="83"/>
      <c r="N160" s="83"/>
    </row>
    <row r="161" spans="1:14" ht="16.5" customHeight="1">
      <c r="A161" s="151" t="s">
        <v>97</v>
      </c>
      <c r="B161" s="152"/>
      <c r="C161" s="132"/>
      <c r="D161" s="132"/>
      <c r="E161" s="132">
        <f aca="true" t="shared" si="51" ref="E161:N162">E162</f>
        <v>0</v>
      </c>
      <c r="F161" s="132">
        <f t="shared" si="51"/>
        <v>0</v>
      </c>
      <c r="G161" s="105">
        <f t="shared" si="51"/>
        <v>0</v>
      </c>
      <c r="H161" s="105">
        <f t="shared" si="51"/>
        <v>0</v>
      </c>
      <c r="I161" s="132">
        <f t="shared" si="51"/>
        <v>0</v>
      </c>
      <c r="J161" s="132">
        <f>J162</f>
        <v>0</v>
      </c>
      <c r="K161" s="132">
        <f>K162</f>
        <v>0</v>
      </c>
      <c r="L161" s="132" t="s">
        <v>114</v>
      </c>
      <c r="M161" s="132" t="s">
        <v>114</v>
      </c>
      <c r="N161" s="105">
        <f t="shared" si="51"/>
        <v>0</v>
      </c>
    </row>
    <row r="162" spans="1:14" ht="12.75" customHeight="1">
      <c r="A162" s="98">
        <v>3</v>
      </c>
      <c r="B162" s="99" t="s">
        <v>17</v>
      </c>
      <c r="C162" s="131"/>
      <c r="D162" s="131"/>
      <c r="E162" s="131">
        <f t="shared" si="51"/>
        <v>0</v>
      </c>
      <c r="F162" s="131">
        <f t="shared" si="51"/>
        <v>0</v>
      </c>
      <c r="G162" s="93">
        <f t="shared" si="51"/>
        <v>0</v>
      </c>
      <c r="H162" s="93">
        <f t="shared" si="51"/>
        <v>0</v>
      </c>
      <c r="I162" s="131">
        <f t="shared" si="51"/>
        <v>0</v>
      </c>
      <c r="J162" s="131">
        <f>J163</f>
        <v>0</v>
      </c>
      <c r="K162" s="131">
        <f>K163</f>
        <v>0</v>
      </c>
      <c r="L162" s="131" t="s">
        <v>114</v>
      </c>
      <c r="M162" s="131" t="s">
        <v>114</v>
      </c>
      <c r="N162" s="93">
        <f t="shared" si="51"/>
        <v>0</v>
      </c>
    </row>
    <row r="163" spans="1:14" ht="12.75" customHeight="1">
      <c r="A163" s="100">
        <v>32</v>
      </c>
      <c r="B163" s="101" t="s">
        <v>22</v>
      </c>
      <c r="C163" s="126"/>
      <c r="D163" s="126"/>
      <c r="E163" s="126">
        <f aca="true" t="shared" si="52" ref="E163:K163">E164+E166+E169</f>
        <v>0</v>
      </c>
      <c r="F163" s="126">
        <f t="shared" si="52"/>
        <v>0</v>
      </c>
      <c r="G163" s="80">
        <f t="shared" si="52"/>
        <v>0</v>
      </c>
      <c r="H163" s="80">
        <f t="shared" si="52"/>
        <v>0</v>
      </c>
      <c r="I163" s="126">
        <f t="shared" si="52"/>
        <v>0</v>
      </c>
      <c r="J163" s="126">
        <f t="shared" si="52"/>
        <v>0</v>
      </c>
      <c r="K163" s="126">
        <f t="shared" si="52"/>
        <v>0</v>
      </c>
      <c r="L163" s="126" t="s">
        <v>114</v>
      </c>
      <c r="M163" s="126" t="s">
        <v>114</v>
      </c>
      <c r="N163" s="80">
        <f>N164+N166+N169</f>
        <v>0</v>
      </c>
    </row>
    <row r="164" spans="1:14" ht="12.75" customHeight="1">
      <c r="A164" s="102">
        <v>322</v>
      </c>
      <c r="B164" s="103" t="s">
        <v>24</v>
      </c>
      <c r="C164" s="127">
        <f>SUM(D164:L164)</f>
        <v>0</v>
      </c>
      <c r="D164" s="127">
        <f>D165</f>
        <v>0</v>
      </c>
      <c r="E164" s="127">
        <f aca="true" t="shared" si="53" ref="E164:N164">E165</f>
        <v>0</v>
      </c>
      <c r="F164" s="127">
        <f t="shared" si="53"/>
        <v>0</v>
      </c>
      <c r="G164" s="94">
        <f t="shared" si="53"/>
        <v>0</v>
      </c>
      <c r="H164" s="94">
        <f t="shared" si="53"/>
        <v>0</v>
      </c>
      <c r="I164" s="127">
        <f t="shared" si="53"/>
        <v>0</v>
      </c>
      <c r="J164" s="127">
        <f>J165</f>
        <v>0</v>
      </c>
      <c r="K164" s="127">
        <f>K165</f>
        <v>0</v>
      </c>
      <c r="L164" s="127">
        <f>L165</f>
        <v>0</v>
      </c>
      <c r="M164" s="94">
        <f t="shared" si="53"/>
        <v>0</v>
      </c>
      <c r="N164" s="94">
        <f t="shared" si="53"/>
        <v>0</v>
      </c>
    </row>
    <row r="165" spans="1:14" ht="12.75" customHeight="1">
      <c r="A165" s="84">
        <v>3221</v>
      </c>
      <c r="B165" s="85" t="s">
        <v>45</v>
      </c>
      <c r="C165" s="128">
        <f>SUM(D165:L165)</f>
        <v>0</v>
      </c>
      <c r="D165" s="128"/>
      <c r="E165" s="128"/>
      <c r="F165" s="128"/>
      <c r="G165" s="83"/>
      <c r="H165" s="83"/>
      <c r="I165" s="128"/>
      <c r="J165" s="128"/>
      <c r="K165" s="128"/>
      <c r="L165" s="128"/>
      <c r="M165" s="83"/>
      <c r="N165" s="83"/>
    </row>
    <row r="166" spans="1:14" ht="12.75" customHeight="1">
      <c r="A166" s="102">
        <v>323</v>
      </c>
      <c r="B166" s="103" t="s">
        <v>25</v>
      </c>
      <c r="C166" s="127">
        <f>SUM(D166:L166)</f>
        <v>0</v>
      </c>
      <c r="D166" s="127">
        <f aca="true" t="shared" si="54" ref="D166:K166">SUM(D167:D168)</f>
        <v>0</v>
      </c>
      <c r="E166" s="127">
        <f t="shared" si="54"/>
        <v>0</v>
      </c>
      <c r="F166" s="127">
        <f t="shared" si="54"/>
        <v>0</v>
      </c>
      <c r="G166" s="94">
        <f t="shared" si="54"/>
        <v>0</v>
      </c>
      <c r="H166" s="94">
        <f t="shared" si="54"/>
        <v>0</v>
      </c>
      <c r="I166" s="127">
        <f t="shared" si="54"/>
        <v>0</v>
      </c>
      <c r="J166" s="127">
        <f t="shared" si="54"/>
        <v>0</v>
      </c>
      <c r="K166" s="127">
        <f t="shared" si="54"/>
        <v>0</v>
      </c>
      <c r="L166" s="127">
        <f>SUM(L167+L168)</f>
        <v>0</v>
      </c>
      <c r="M166" s="94">
        <f>SUM(M167:M168)</f>
        <v>0</v>
      </c>
      <c r="N166" s="94">
        <f>SUM(N167:N168)</f>
        <v>0</v>
      </c>
    </row>
    <row r="167" spans="1:14" ht="12.75" customHeight="1">
      <c r="A167" s="84">
        <v>3237</v>
      </c>
      <c r="B167" s="85" t="s">
        <v>55</v>
      </c>
      <c r="C167" s="128">
        <f>SUM(D167:L167)</f>
        <v>0</v>
      </c>
      <c r="D167" s="128"/>
      <c r="E167" s="128"/>
      <c r="F167" s="128"/>
      <c r="G167" s="83"/>
      <c r="H167" s="83"/>
      <c r="I167" s="128"/>
      <c r="J167" s="128"/>
      <c r="K167" s="128"/>
      <c r="L167" s="128"/>
      <c r="M167" s="83"/>
      <c r="N167" s="83"/>
    </row>
    <row r="168" spans="1:14" ht="12.75" customHeight="1">
      <c r="A168" s="84">
        <v>3239</v>
      </c>
      <c r="B168" s="85" t="s">
        <v>57</v>
      </c>
      <c r="C168" s="128">
        <f>SUM(D168:L168)</f>
        <v>0</v>
      </c>
      <c r="D168" s="128"/>
      <c r="E168" s="128"/>
      <c r="F168" s="128"/>
      <c r="G168" s="83"/>
      <c r="H168" s="83"/>
      <c r="I168" s="128"/>
      <c r="J168" s="128"/>
      <c r="K168" s="128"/>
      <c r="L168" s="128"/>
      <c r="M168" s="83"/>
      <c r="N168" s="83"/>
    </row>
    <row r="169" spans="1:14" ht="12.75" customHeight="1">
      <c r="A169" s="81">
        <v>329</v>
      </c>
      <c r="B169" s="82" t="s">
        <v>26</v>
      </c>
      <c r="C169" s="127"/>
      <c r="D169" s="127"/>
      <c r="E169" s="127">
        <f aca="true" t="shared" si="55" ref="E169:N169">E170</f>
        <v>0</v>
      </c>
      <c r="F169" s="127">
        <f t="shared" si="55"/>
        <v>0</v>
      </c>
      <c r="G169" s="94">
        <f t="shared" si="55"/>
        <v>0</v>
      </c>
      <c r="H169" s="94">
        <f t="shared" si="55"/>
        <v>0</v>
      </c>
      <c r="I169" s="127">
        <f t="shared" si="55"/>
        <v>0</v>
      </c>
      <c r="J169" s="127">
        <f>J170</f>
        <v>0</v>
      </c>
      <c r="K169" s="127">
        <f>K170</f>
        <v>0</v>
      </c>
      <c r="L169" s="127">
        <f>L170</f>
        <v>0</v>
      </c>
      <c r="M169" s="94">
        <f t="shared" si="55"/>
        <v>0</v>
      </c>
      <c r="N169" s="94">
        <f t="shared" si="55"/>
        <v>0</v>
      </c>
    </row>
    <row r="170" spans="1:14" ht="27" customHeight="1">
      <c r="A170" s="84">
        <v>3299</v>
      </c>
      <c r="B170" s="85" t="s">
        <v>26</v>
      </c>
      <c r="C170" s="128"/>
      <c r="D170" s="128"/>
      <c r="E170" s="128"/>
      <c r="F170" s="128"/>
      <c r="G170" s="83"/>
      <c r="H170" s="83"/>
      <c r="I170" s="128"/>
      <c r="J170" s="128"/>
      <c r="K170" s="128"/>
      <c r="L170" s="128"/>
      <c r="M170" s="83"/>
      <c r="N170" s="83"/>
    </row>
    <row r="171" spans="1:14" ht="55.5" customHeight="1">
      <c r="A171" s="266" t="s">
        <v>136</v>
      </c>
      <c r="B171" s="267"/>
      <c r="C171" s="132">
        <f>SUM(D171:K171)</f>
        <v>183550</v>
      </c>
      <c r="D171" s="132">
        <f aca="true" t="shared" si="56" ref="D171:N171">D172</f>
        <v>183550</v>
      </c>
      <c r="E171" s="132">
        <f t="shared" si="56"/>
        <v>0</v>
      </c>
      <c r="F171" s="132">
        <f t="shared" si="56"/>
        <v>0</v>
      </c>
      <c r="G171" s="105">
        <f t="shared" si="56"/>
        <v>0</v>
      </c>
      <c r="H171" s="105">
        <f t="shared" si="56"/>
        <v>0</v>
      </c>
      <c r="I171" s="132">
        <f t="shared" si="56"/>
        <v>0</v>
      </c>
      <c r="J171" s="132">
        <f>J172</f>
        <v>0</v>
      </c>
      <c r="K171" s="132">
        <f>K172</f>
        <v>0</v>
      </c>
      <c r="L171" s="132">
        <v>183550</v>
      </c>
      <c r="M171" s="132">
        <v>183550</v>
      </c>
      <c r="N171" s="105">
        <f t="shared" si="56"/>
        <v>0</v>
      </c>
    </row>
    <row r="172" spans="1:14" ht="12.75" customHeight="1">
      <c r="A172" s="98">
        <v>3</v>
      </c>
      <c r="B172" s="99" t="s">
        <v>17</v>
      </c>
      <c r="C172" s="131">
        <f>SUM(D172:K172)</f>
        <v>183550</v>
      </c>
      <c r="D172" s="131">
        <f aca="true" t="shared" si="57" ref="D172:N172">D173+D179</f>
        <v>183550</v>
      </c>
      <c r="E172" s="131">
        <f t="shared" si="57"/>
        <v>0</v>
      </c>
      <c r="F172" s="131">
        <f t="shared" si="57"/>
        <v>0</v>
      </c>
      <c r="G172" s="93">
        <f t="shared" si="57"/>
        <v>0</v>
      </c>
      <c r="H172" s="93">
        <f t="shared" si="57"/>
        <v>0</v>
      </c>
      <c r="I172" s="131">
        <f t="shared" si="57"/>
        <v>0</v>
      </c>
      <c r="J172" s="131">
        <f>J173+J179</f>
        <v>0</v>
      </c>
      <c r="K172" s="131">
        <f>K173+K179</f>
        <v>0</v>
      </c>
      <c r="L172" s="131">
        <v>183550</v>
      </c>
      <c r="M172" s="131">
        <v>183550</v>
      </c>
      <c r="N172" s="93">
        <f t="shared" si="57"/>
        <v>0</v>
      </c>
    </row>
    <row r="173" spans="1:14" ht="12.75" customHeight="1">
      <c r="A173" s="78">
        <v>31</v>
      </c>
      <c r="B173" s="79" t="s">
        <v>18</v>
      </c>
      <c r="C173" s="126">
        <f>SUM(D173:K173)</f>
        <v>165550</v>
      </c>
      <c r="D173" s="126">
        <f aca="true" t="shared" si="58" ref="D173:N173">D174+D176</f>
        <v>165550</v>
      </c>
      <c r="E173" s="126">
        <f t="shared" si="58"/>
        <v>0</v>
      </c>
      <c r="F173" s="126">
        <f t="shared" si="58"/>
        <v>0</v>
      </c>
      <c r="G173" s="80">
        <f t="shared" si="58"/>
        <v>0</v>
      </c>
      <c r="H173" s="80">
        <f t="shared" si="58"/>
        <v>0</v>
      </c>
      <c r="I173" s="126">
        <f>I174+I176</f>
        <v>0</v>
      </c>
      <c r="J173" s="126">
        <f>J174+J176</f>
        <v>0</v>
      </c>
      <c r="K173" s="126">
        <f>K174+K176</f>
        <v>0</v>
      </c>
      <c r="L173" s="126">
        <v>165550</v>
      </c>
      <c r="M173" s="126">
        <v>165550</v>
      </c>
      <c r="N173" s="80">
        <f t="shared" si="58"/>
        <v>0</v>
      </c>
    </row>
    <row r="174" spans="1:14" ht="12.75" customHeight="1">
      <c r="A174" s="81">
        <v>311</v>
      </c>
      <c r="B174" s="82" t="s">
        <v>19</v>
      </c>
      <c r="C174" s="127">
        <f aca="true" t="shared" si="59" ref="C174:C183">SUM(D174:N174)</f>
        <v>141000</v>
      </c>
      <c r="D174" s="127">
        <f aca="true" t="shared" si="60" ref="D174:N174">D175</f>
        <v>141000</v>
      </c>
      <c r="E174" s="127">
        <f t="shared" si="60"/>
        <v>0</v>
      </c>
      <c r="F174" s="127">
        <f t="shared" si="60"/>
        <v>0</v>
      </c>
      <c r="G174" s="94">
        <f t="shared" si="60"/>
        <v>0</v>
      </c>
      <c r="H174" s="94">
        <f t="shared" si="60"/>
        <v>0</v>
      </c>
      <c r="I174" s="127">
        <f t="shared" si="60"/>
        <v>0</v>
      </c>
      <c r="J174" s="127">
        <f>J175</f>
        <v>0</v>
      </c>
      <c r="K174" s="127">
        <f>K175</f>
        <v>0</v>
      </c>
      <c r="L174" s="127">
        <f>L175</f>
        <v>0</v>
      </c>
      <c r="M174" s="94">
        <f t="shared" si="60"/>
        <v>0</v>
      </c>
      <c r="N174" s="94">
        <f t="shared" si="60"/>
        <v>0</v>
      </c>
    </row>
    <row r="175" spans="1:14" ht="12.75" customHeight="1">
      <c r="A175" s="84">
        <v>3111</v>
      </c>
      <c r="B175" s="85" t="s">
        <v>36</v>
      </c>
      <c r="C175" s="128">
        <f t="shared" si="59"/>
        <v>141000</v>
      </c>
      <c r="D175" s="128">
        <v>141000</v>
      </c>
      <c r="E175" s="128"/>
      <c r="F175" s="128"/>
      <c r="G175" s="83"/>
      <c r="H175" s="83"/>
      <c r="I175" s="128"/>
      <c r="J175" s="128"/>
      <c r="K175" s="128"/>
      <c r="L175" s="128"/>
      <c r="M175" s="83"/>
      <c r="N175" s="83"/>
    </row>
    <row r="176" spans="1:14" ht="12.75" customHeight="1">
      <c r="A176" s="81">
        <v>313</v>
      </c>
      <c r="B176" s="82" t="s">
        <v>21</v>
      </c>
      <c r="C176" s="127">
        <f t="shared" si="59"/>
        <v>24550</v>
      </c>
      <c r="D176" s="127">
        <f>SUM(D177:D178)</f>
        <v>24550</v>
      </c>
      <c r="E176" s="127">
        <f>SUM(E177:E178)</f>
        <v>0</v>
      </c>
      <c r="F176" s="127">
        <f>SUM(F177:F178)</f>
        <v>0</v>
      </c>
      <c r="G176" s="94">
        <f>SUM(G177:G178)</f>
        <v>0</v>
      </c>
      <c r="H176" s="94">
        <f>SUM(H177:H178)</f>
        <v>0</v>
      </c>
      <c r="I176" s="127">
        <f aca="true" t="shared" si="61" ref="I176:N176">SUM(I177:I178)</f>
        <v>0</v>
      </c>
      <c r="J176" s="127">
        <f t="shared" si="61"/>
        <v>0</v>
      </c>
      <c r="K176" s="127">
        <f t="shared" si="61"/>
        <v>0</v>
      </c>
      <c r="L176" s="127">
        <f t="shared" si="61"/>
        <v>0</v>
      </c>
      <c r="M176" s="94">
        <f t="shared" si="61"/>
        <v>0</v>
      </c>
      <c r="N176" s="94">
        <f t="shared" si="61"/>
        <v>0</v>
      </c>
    </row>
    <row r="177" spans="1:14" ht="16.5" customHeight="1">
      <c r="A177" s="84">
        <v>3132</v>
      </c>
      <c r="B177" s="85" t="s">
        <v>39</v>
      </c>
      <c r="C177" s="128">
        <f t="shared" si="59"/>
        <v>22150</v>
      </c>
      <c r="D177" s="128">
        <v>22150</v>
      </c>
      <c r="E177" s="128"/>
      <c r="F177" s="128"/>
      <c r="G177" s="83"/>
      <c r="H177" s="83"/>
      <c r="I177" s="128"/>
      <c r="J177" s="128"/>
      <c r="K177" s="128"/>
      <c r="L177" s="128"/>
      <c r="M177" s="83"/>
      <c r="N177" s="83"/>
    </row>
    <row r="178" spans="1:14" ht="27.75" customHeight="1">
      <c r="A178" s="84">
        <v>3133</v>
      </c>
      <c r="B178" s="85" t="s">
        <v>100</v>
      </c>
      <c r="C178" s="128">
        <f>SUM(D178:N178)</f>
        <v>2400</v>
      </c>
      <c r="D178" s="128">
        <v>2400</v>
      </c>
      <c r="E178" s="128"/>
      <c r="F178" s="128"/>
      <c r="G178" s="83"/>
      <c r="H178" s="83"/>
      <c r="I178" s="128"/>
      <c r="J178" s="128"/>
      <c r="K178" s="128"/>
      <c r="L178" s="128"/>
      <c r="M178" s="83"/>
      <c r="N178" s="83"/>
    </row>
    <row r="179" spans="1:14" ht="12.75" customHeight="1">
      <c r="A179" s="78">
        <v>32</v>
      </c>
      <c r="B179" s="79" t="s">
        <v>22</v>
      </c>
      <c r="C179" s="126">
        <f t="shared" si="59"/>
        <v>54000</v>
      </c>
      <c r="D179" s="126">
        <f aca="true" t="shared" si="62" ref="D179:N179">D180</f>
        <v>18000</v>
      </c>
      <c r="E179" s="126">
        <f t="shared" si="62"/>
        <v>0</v>
      </c>
      <c r="F179" s="126">
        <f t="shared" si="62"/>
        <v>0</v>
      </c>
      <c r="G179" s="80">
        <f t="shared" si="62"/>
        <v>0</v>
      </c>
      <c r="H179" s="80">
        <f t="shared" si="62"/>
        <v>0</v>
      </c>
      <c r="I179" s="126">
        <f t="shared" si="62"/>
        <v>0</v>
      </c>
      <c r="J179" s="126">
        <f>J180</f>
        <v>0</v>
      </c>
      <c r="K179" s="126">
        <f>K180</f>
        <v>0</v>
      </c>
      <c r="L179" s="126">
        <v>18000</v>
      </c>
      <c r="M179" s="126">
        <v>18000</v>
      </c>
      <c r="N179" s="80">
        <f t="shared" si="62"/>
        <v>0</v>
      </c>
    </row>
    <row r="180" spans="1:14" ht="12.75" customHeight="1">
      <c r="A180" s="81">
        <v>321</v>
      </c>
      <c r="B180" s="82" t="s">
        <v>23</v>
      </c>
      <c r="C180" s="127">
        <f t="shared" si="59"/>
        <v>18000</v>
      </c>
      <c r="D180" s="127">
        <f aca="true" t="shared" si="63" ref="D180:L180">D181+D182</f>
        <v>18000</v>
      </c>
      <c r="E180" s="127">
        <f t="shared" si="63"/>
        <v>0</v>
      </c>
      <c r="F180" s="127">
        <f t="shared" si="63"/>
        <v>0</v>
      </c>
      <c r="G180" s="94">
        <f t="shared" si="63"/>
        <v>0</v>
      </c>
      <c r="H180" s="94">
        <f t="shared" si="63"/>
        <v>0</v>
      </c>
      <c r="I180" s="127">
        <f t="shared" si="63"/>
        <v>0</v>
      </c>
      <c r="J180" s="127">
        <f t="shared" si="63"/>
        <v>0</v>
      </c>
      <c r="K180" s="127">
        <f t="shared" si="63"/>
        <v>0</v>
      </c>
      <c r="L180" s="127">
        <f t="shared" si="63"/>
        <v>0</v>
      </c>
      <c r="M180" s="94">
        <f>M182</f>
        <v>0</v>
      </c>
      <c r="N180" s="94">
        <f>N182</f>
        <v>0</v>
      </c>
    </row>
    <row r="181" spans="1:14" ht="12.75" customHeight="1">
      <c r="A181" s="84">
        <v>3211</v>
      </c>
      <c r="B181" s="85" t="s">
        <v>41</v>
      </c>
      <c r="C181" s="128">
        <f>SUM(D181:N181)</f>
        <v>2400</v>
      </c>
      <c r="D181" s="128">
        <v>2400</v>
      </c>
      <c r="E181" s="127"/>
      <c r="F181" s="127"/>
      <c r="G181" s="94"/>
      <c r="H181" s="94"/>
      <c r="I181" s="127"/>
      <c r="J181" s="127"/>
      <c r="K181" s="127"/>
      <c r="L181" s="127"/>
      <c r="M181" s="94"/>
      <c r="N181" s="94"/>
    </row>
    <row r="182" spans="1:14" ht="12.75" customHeight="1">
      <c r="A182" s="84">
        <v>3212</v>
      </c>
      <c r="B182" s="85" t="s">
        <v>42</v>
      </c>
      <c r="C182" s="128">
        <f t="shared" si="59"/>
        <v>15600</v>
      </c>
      <c r="D182" s="128">
        <v>15600</v>
      </c>
      <c r="E182" s="128"/>
      <c r="F182" s="128"/>
      <c r="G182" s="83"/>
      <c r="H182" s="83"/>
      <c r="I182" s="128"/>
      <c r="J182" s="128"/>
      <c r="K182" s="128"/>
      <c r="L182" s="128"/>
      <c r="M182" s="83"/>
      <c r="N182" s="83"/>
    </row>
    <row r="183" spans="1:24" ht="41.25" customHeight="1">
      <c r="A183" s="163"/>
      <c r="B183" s="164" t="s">
        <v>137</v>
      </c>
      <c r="C183" s="165">
        <v>140000</v>
      </c>
      <c r="D183" s="165">
        <v>140000</v>
      </c>
      <c r="E183" s="165"/>
      <c r="F183" s="165"/>
      <c r="G183" s="166"/>
      <c r="H183" s="166"/>
      <c r="I183" s="165"/>
      <c r="J183" s="165"/>
      <c r="K183" s="165"/>
      <c r="L183" s="165">
        <v>140000</v>
      </c>
      <c r="M183" s="165">
        <v>140000</v>
      </c>
      <c r="N183" s="166"/>
      <c r="X183" s="5"/>
    </row>
    <row r="184" spans="1:14" ht="21" customHeight="1">
      <c r="A184" s="98">
        <v>3</v>
      </c>
      <c r="B184" s="99" t="s">
        <v>17</v>
      </c>
      <c r="C184" s="131">
        <v>140000</v>
      </c>
      <c r="D184" s="131">
        <v>140000</v>
      </c>
      <c r="E184" s="99"/>
      <c r="F184" s="99"/>
      <c r="G184" s="99"/>
      <c r="H184" s="99"/>
      <c r="I184" s="99"/>
      <c r="J184" s="99"/>
      <c r="K184" s="99"/>
      <c r="L184" s="131">
        <v>140000</v>
      </c>
      <c r="M184" s="131">
        <v>140000</v>
      </c>
      <c r="N184" s="83"/>
    </row>
    <row r="185" spans="1:14" ht="20.25" customHeight="1">
      <c r="A185" s="78">
        <v>32</v>
      </c>
      <c r="B185" s="79" t="s">
        <v>22</v>
      </c>
      <c r="C185" s="126">
        <v>140000</v>
      </c>
      <c r="D185" s="126">
        <v>140000</v>
      </c>
      <c r="E185" s="78"/>
      <c r="F185" s="79"/>
      <c r="G185" s="78"/>
      <c r="H185" s="79"/>
      <c r="I185" s="78"/>
      <c r="J185" s="79"/>
      <c r="K185" s="78"/>
      <c r="L185" s="126">
        <v>140000</v>
      </c>
      <c r="M185" s="126">
        <v>140000</v>
      </c>
      <c r="N185" s="83"/>
    </row>
    <row r="186" spans="1:14" ht="20.25" customHeight="1">
      <c r="A186" s="81">
        <v>322</v>
      </c>
      <c r="B186" s="82" t="s">
        <v>24</v>
      </c>
      <c r="C186" s="128">
        <v>140000</v>
      </c>
      <c r="D186" s="128">
        <v>140000</v>
      </c>
      <c r="E186" s="128"/>
      <c r="F186" s="128"/>
      <c r="G186" s="83"/>
      <c r="H186" s="83"/>
      <c r="I186" s="128"/>
      <c r="J186" s="128"/>
      <c r="K186" s="128"/>
      <c r="L186" s="128"/>
      <c r="M186" s="83"/>
      <c r="N186" s="83"/>
    </row>
    <row r="187" spans="1:14" ht="23.25" customHeight="1">
      <c r="A187" s="84">
        <v>3222</v>
      </c>
      <c r="B187" s="85" t="s">
        <v>46</v>
      </c>
      <c r="C187" s="128">
        <v>140000</v>
      </c>
      <c r="D187" s="128">
        <v>140000</v>
      </c>
      <c r="E187" s="128"/>
      <c r="F187" s="128"/>
      <c r="G187" s="83"/>
      <c r="H187" s="83"/>
      <c r="I187" s="128"/>
      <c r="J187" s="128"/>
      <c r="K187" s="128"/>
      <c r="L187" s="128"/>
      <c r="M187" s="83"/>
      <c r="N187" s="83"/>
    </row>
    <row r="188" spans="1:14" s="167" customFormat="1" ht="17.25" customHeight="1">
      <c r="A188" s="106"/>
      <c r="B188" s="107" t="s">
        <v>115</v>
      </c>
      <c r="C188" s="132">
        <v>48763</v>
      </c>
      <c r="D188" s="132">
        <v>48763</v>
      </c>
      <c r="E188" s="132"/>
      <c r="F188" s="132"/>
      <c r="G188" s="105"/>
      <c r="H188" s="105"/>
      <c r="I188" s="132"/>
      <c r="J188" s="132"/>
      <c r="K188" s="132"/>
      <c r="L188" s="132">
        <v>48763</v>
      </c>
      <c r="M188" s="132">
        <v>48763</v>
      </c>
      <c r="N188" s="166"/>
    </row>
    <row r="189" spans="1:14" ht="12.75" customHeight="1">
      <c r="A189" s="98">
        <v>3</v>
      </c>
      <c r="B189" s="99" t="s">
        <v>116</v>
      </c>
      <c r="C189" s="131">
        <v>48763</v>
      </c>
      <c r="D189" s="131">
        <v>48763</v>
      </c>
      <c r="E189" s="131"/>
      <c r="F189" s="131"/>
      <c r="G189" s="131"/>
      <c r="H189" s="131"/>
      <c r="I189" s="131"/>
      <c r="J189" s="131"/>
      <c r="K189" s="131"/>
      <c r="L189" s="131">
        <v>48763</v>
      </c>
      <c r="M189" s="131">
        <v>48763</v>
      </c>
      <c r="N189" s="83"/>
    </row>
    <row r="190" spans="1:14" ht="12.75" customHeight="1">
      <c r="A190" s="78">
        <v>32</v>
      </c>
      <c r="B190" s="79" t="s">
        <v>22</v>
      </c>
      <c r="C190" s="126">
        <v>48763</v>
      </c>
      <c r="D190" s="126">
        <v>48763</v>
      </c>
      <c r="E190" s="78"/>
      <c r="F190" s="79"/>
      <c r="G190" s="78"/>
      <c r="H190" s="79"/>
      <c r="I190" s="78"/>
      <c r="J190" s="79"/>
      <c r="K190" s="78"/>
      <c r="L190" s="126">
        <v>48763</v>
      </c>
      <c r="M190" s="126">
        <v>48763</v>
      </c>
      <c r="N190" s="83"/>
    </row>
    <row r="191" spans="1:14" ht="12.75" customHeight="1">
      <c r="A191" s="84">
        <v>322</v>
      </c>
      <c r="B191" s="82" t="s">
        <v>24</v>
      </c>
      <c r="C191" s="128">
        <v>48763</v>
      </c>
      <c r="D191" s="128">
        <v>48763</v>
      </c>
      <c r="E191" s="128"/>
      <c r="F191" s="128"/>
      <c r="G191" s="83"/>
      <c r="H191" s="83"/>
      <c r="I191" s="128"/>
      <c r="J191" s="128"/>
      <c r="K191" s="128"/>
      <c r="L191" s="128"/>
      <c r="M191" s="83"/>
      <c r="N191" s="83"/>
    </row>
    <row r="192" spans="1:14" ht="12.75" customHeight="1">
      <c r="A192" s="84">
        <v>3222</v>
      </c>
      <c r="B192" s="85" t="s">
        <v>117</v>
      </c>
      <c r="C192" s="128">
        <v>18789</v>
      </c>
      <c r="D192" s="128">
        <v>18789</v>
      </c>
      <c r="E192" s="128"/>
      <c r="F192" s="128"/>
      <c r="G192" s="83"/>
      <c r="H192" s="83"/>
      <c r="I192" s="128"/>
      <c r="J192" s="128"/>
      <c r="K192" s="128"/>
      <c r="L192" s="128"/>
      <c r="M192" s="83"/>
      <c r="N192" s="83"/>
    </row>
    <row r="193" spans="1:14" ht="12.75" customHeight="1">
      <c r="A193" s="84">
        <v>3222</v>
      </c>
      <c r="B193" s="85" t="s">
        <v>118</v>
      </c>
      <c r="C193" s="128">
        <v>29974</v>
      </c>
      <c r="D193" s="128">
        <v>29974</v>
      </c>
      <c r="E193" s="128"/>
      <c r="F193" s="128"/>
      <c r="G193" s="83"/>
      <c r="H193" s="83"/>
      <c r="I193" s="128"/>
      <c r="J193" s="128"/>
      <c r="K193" s="128"/>
      <c r="L193" s="128"/>
      <c r="M193" s="83"/>
      <c r="N193" s="83"/>
    </row>
    <row r="194" spans="1:14" s="5" customFormat="1" ht="12.75" customHeight="1">
      <c r="A194" s="264" t="s">
        <v>87</v>
      </c>
      <c r="B194" s="265"/>
      <c r="C194" s="129">
        <v>230000</v>
      </c>
      <c r="D194" s="129">
        <f aca="true" t="shared" si="64" ref="D194:N194">D195+D205</f>
        <v>100000</v>
      </c>
      <c r="E194" s="129">
        <f t="shared" si="64"/>
        <v>50000</v>
      </c>
      <c r="F194" s="129">
        <f t="shared" si="64"/>
        <v>0</v>
      </c>
      <c r="G194" s="89">
        <f t="shared" si="64"/>
        <v>10000</v>
      </c>
      <c r="H194" s="89">
        <f t="shared" si="64"/>
        <v>0</v>
      </c>
      <c r="I194" s="129">
        <f t="shared" si="64"/>
        <v>50000</v>
      </c>
      <c r="J194" s="129">
        <f t="shared" si="64"/>
        <v>0</v>
      </c>
      <c r="K194" s="129">
        <f>K195+K205</f>
        <v>20000</v>
      </c>
      <c r="L194" s="129">
        <v>230000</v>
      </c>
      <c r="M194" s="129">
        <v>230000</v>
      </c>
      <c r="N194" s="89">
        <f t="shared" si="64"/>
        <v>215000</v>
      </c>
    </row>
    <row r="195" spans="1:14" s="5" customFormat="1" ht="12.75" customHeight="1">
      <c r="A195" s="106" t="s">
        <v>88</v>
      </c>
      <c r="B195" s="107"/>
      <c r="C195" s="132">
        <f>SUM(D195:K195)</f>
        <v>180000</v>
      </c>
      <c r="D195" s="132">
        <f aca="true" t="shared" si="65" ref="D195:N195">D196</f>
        <v>50000</v>
      </c>
      <c r="E195" s="132">
        <f t="shared" si="65"/>
        <v>50000</v>
      </c>
      <c r="F195" s="132">
        <f t="shared" si="65"/>
        <v>0</v>
      </c>
      <c r="G195" s="105">
        <f t="shared" si="65"/>
        <v>10000</v>
      </c>
      <c r="H195" s="105">
        <f t="shared" si="65"/>
        <v>0</v>
      </c>
      <c r="I195" s="132">
        <f t="shared" si="65"/>
        <v>50000</v>
      </c>
      <c r="J195" s="132">
        <f>J196</f>
        <v>0</v>
      </c>
      <c r="K195" s="132">
        <f>K196</f>
        <v>20000</v>
      </c>
      <c r="L195" s="132">
        <v>180000</v>
      </c>
      <c r="M195" s="132">
        <v>180000</v>
      </c>
      <c r="N195" s="105">
        <f t="shared" si="65"/>
        <v>0</v>
      </c>
    </row>
    <row r="196" spans="1:14" s="5" customFormat="1" ht="25.5">
      <c r="A196" s="75">
        <v>4</v>
      </c>
      <c r="B196" s="92" t="s">
        <v>30</v>
      </c>
      <c r="C196" s="131">
        <f>SUM(D196:K196)</f>
        <v>180000</v>
      </c>
      <c r="D196" s="131">
        <f aca="true" t="shared" si="66" ref="D196:I196">D197</f>
        <v>50000</v>
      </c>
      <c r="E196" s="131">
        <f t="shared" si="66"/>
        <v>50000</v>
      </c>
      <c r="F196" s="131">
        <f t="shared" si="66"/>
        <v>0</v>
      </c>
      <c r="G196" s="93">
        <f t="shared" si="66"/>
        <v>10000</v>
      </c>
      <c r="H196" s="93">
        <f t="shared" si="66"/>
        <v>0</v>
      </c>
      <c r="I196" s="131">
        <f t="shared" si="66"/>
        <v>50000</v>
      </c>
      <c r="J196" s="131">
        <f>J197</f>
        <v>0</v>
      </c>
      <c r="K196" s="131">
        <f>K197</f>
        <v>20000</v>
      </c>
      <c r="L196" s="131">
        <v>180000</v>
      </c>
      <c r="M196" s="131">
        <v>180000</v>
      </c>
      <c r="N196" s="93">
        <f>N197</f>
        <v>0</v>
      </c>
    </row>
    <row r="197" spans="1:14" s="5" customFormat="1" ht="25.5">
      <c r="A197" s="78">
        <v>42</v>
      </c>
      <c r="B197" s="79" t="s">
        <v>31</v>
      </c>
      <c r="C197" s="126">
        <f>SUM(D197:K197)</f>
        <v>180000</v>
      </c>
      <c r="D197" s="126">
        <f>D198+D202</f>
        <v>50000</v>
      </c>
      <c r="E197" s="126">
        <f>E198+E202</f>
        <v>50000</v>
      </c>
      <c r="F197" s="126">
        <f>F198+F202</f>
        <v>0</v>
      </c>
      <c r="G197" s="80">
        <f>G198+G202</f>
        <v>10000</v>
      </c>
      <c r="H197" s="80">
        <f>H198+H202</f>
        <v>0</v>
      </c>
      <c r="I197" s="126">
        <f aca="true" t="shared" si="67" ref="I197:N197">I198+I202</f>
        <v>50000</v>
      </c>
      <c r="J197" s="126">
        <f t="shared" si="67"/>
        <v>0</v>
      </c>
      <c r="K197" s="126">
        <f t="shared" si="67"/>
        <v>20000</v>
      </c>
      <c r="L197" s="126">
        <v>180000</v>
      </c>
      <c r="M197" s="126">
        <v>180000</v>
      </c>
      <c r="N197" s="80">
        <f t="shared" si="67"/>
        <v>0</v>
      </c>
    </row>
    <row r="198" spans="1:14" ht="12.75">
      <c r="A198" s="81">
        <v>422</v>
      </c>
      <c r="B198" s="82" t="s">
        <v>29</v>
      </c>
      <c r="C198" s="127">
        <f aca="true" t="shared" si="68" ref="C198:C203">SUM(D198:L198)</f>
        <v>160000</v>
      </c>
      <c r="D198" s="127">
        <f>D199+D200+D201</f>
        <v>50000</v>
      </c>
      <c r="E198" s="127">
        <f aca="true" t="shared" si="69" ref="E198:N198">E199+E200+E201</f>
        <v>45000</v>
      </c>
      <c r="F198" s="127">
        <f>F199+F200+F201</f>
        <v>0</v>
      </c>
      <c r="G198" s="94">
        <f t="shared" si="69"/>
        <v>0</v>
      </c>
      <c r="H198" s="94">
        <f t="shared" si="69"/>
        <v>0</v>
      </c>
      <c r="I198" s="127">
        <f t="shared" si="69"/>
        <v>50000</v>
      </c>
      <c r="J198" s="127">
        <f>J199+J200+J201</f>
        <v>0</v>
      </c>
      <c r="K198" s="127">
        <f>K199+K200+K201</f>
        <v>15000</v>
      </c>
      <c r="L198" s="127">
        <f>L199+L200+L201</f>
        <v>0</v>
      </c>
      <c r="M198" s="94">
        <f t="shared" si="69"/>
        <v>0</v>
      </c>
      <c r="N198" s="94">
        <f t="shared" si="69"/>
        <v>0</v>
      </c>
    </row>
    <row r="199" spans="1:14" ht="12.75" customHeight="1">
      <c r="A199" s="84">
        <v>4221</v>
      </c>
      <c r="B199" s="85" t="s">
        <v>65</v>
      </c>
      <c r="C199" s="128">
        <f t="shared" si="68"/>
        <v>120000</v>
      </c>
      <c r="D199" s="128">
        <v>50000</v>
      </c>
      <c r="E199" s="128">
        <v>35000</v>
      </c>
      <c r="F199" s="128"/>
      <c r="G199" s="83"/>
      <c r="H199" s="83"/>
      <c r="I199" s="128">
        <v>20000</v>
      </c>
      <c r="J199" s="128"/>
      <c r="K199" s="128">
        <v>15000</v>
      </c>
      <c r="L199" s="128"/>
      <c r="M199" s="83"/>
      <c r="N199" s="83"/>
    </row>
    <row r="200" spans="1:14" ht="12.75" customHeight="1">
      <c r="A200" s="84">
        <v>4223</v>
      </c>
      <c r="B200" s="85" t="s">
        <v>101</v>
      </c>
      <c r="C200" s="128">
        <f t="shared" si="68"/>
        <v>27500</v>
      </c>
      <c r="D200" s="128"/>
      <c r="E200" s="128">
        <v>5000</v>
      </c>
      <c r="F200" s="128"/>
      <c r="G200" s="83"/>
      <c r="H200" s="83"/>
      <c r="I200" s="128">
        <v>22500</v>
      </c>
      <c r="J200" s="128"/>
      <c r="K200" s="128"/>
      <c r="L200" s="128"/>
      <c r="M200" s="83"/>
      <c r="N200" s="83"/>
    </row>
    <row r="201" spans="1:14" s="5" customFormat="1" ht="24" customHeight="1">
      <c r="A201" s="84">
        <v>4227</v>
      </c>
      <c r="B201" s="85" t="s">
        <v>66</v>
      </c>
      <c r="C201" s="128">
        <f t="shared" si="68"/>
        <v>12500</v>
      </c>
      <c r="D201" s="128"/>
      <c r="E201" s="128">
        <v>5000</v>
      </c>
      <c r="F201" s="128"/>
      <c r="G201" s="83"/>
      <c r="H201" s="83"/>
      <c r="I201" s="128">
        <v>7500</v>
      </c>
      <c r="J201" s="128"/>
      <c r="K201" s="128"/>
      <c r="L201" s="128"/>
      <c r="M201" s="83"/>
      <c r="N201" s="83"/>
    </row>
    <row r="202" spans="1:14" ht="25.5">
      <c r="A202" s="81">
        <v>424</v>
      </c>
      <c r="B202" s="82" t="s">
        <v>32</v>
      </c>
      <c r="C202" s="127">
        <f t="shared" si="68"/>
        <v>20000</v>
      </c>
      <c r="D202" s="127">
        <f aca="true" t="shared" si="70" ref="D202:N202">D203</f>
        <v>0</v>
      </c>
      <c r="E202" s="127">
        <f t="shared" si="70"/>
        <v>5000</v>
      </c>
      <c r="F202" s="127">
        <f t="shared" si="70"/>
        <v>0</v>
      </c>
      <c r="G202" s="94">
        <f t="shared" si="70"/>
        <v>10000</v>
      </c>
      <c r="H202" s="94">
        <f t="shared" si="70"/>
        <v>0</v>
      </c>
      <c r="I202" s="127">
        <f t="shared" si="70"/>
        <v>0</v>
      </c>
      <c r="J202" s="127">
        <f>J203</f>
        <v>0</v>
      </c>
      <c r="K202" s="127">
        <f>K203</f>
        <v>5000</v>
      </c>
      <c r="L202" s="127">
        <f>L203</f>
        <v>0</v>
      </c>
      <c r="M202" s="94">
        <f t="shared" si="70"/>
        <v>0</v>
      </c>
      <c r="N202" s="94">
        <f t="shared" si="70"/>
        <v>0</v>
      </c>
    </row>
    <row r="203" spans="1:14" ht="12.75" customHeight="1">
      <c r="A203" s="84">
        <v>4241</v>
      </c>
      <c r="B203" s="85" t="s">
        <v>67</v>
      </c>
      <c r="C203" s="128">
        <f t="shared" si="68"/>
        <v>20000</v>
      </c>
      <c r="D203" s="128"/>
      <c r="E203" s="128">
        <v>5000</v>
      </c>
      <c r="F203" s="128"/>
      <c r="G203" s="83">
        <v>10000</v>
      </c>
      <c r="H203" s="83"/>
      <c r="I203" s="128"/>
      <c r="J203" s="128"/>
      <c r="K203" s="128">
        <v>5000</v>
      </c>
      <c r="L203" s="128"/>
      <c r="M203" s="83"/>
      <c r="N203" s="83"/>
    </row>
    <row r="204" spans="1:14" ht="12.75">
      <c r="A204" s="84"/>
      <c r="B204" s="85"/>
      <c r="C204" s="128"/>
      <c r="D204" s="128"/>
      <c r="E204" s="128"/>
      <c r="F204" s="128"/>
      <c r="G204" s="83"/>
      <c r="H204" s="83"/>
      <c r="I204" s="128"/>
      <c r="J204" s="128"/>
      <c r="K204" s="128"/>
      <c r="L204" s="128"/>
      <c r="M204" s="83"/>
      <c r="N204" s="83"/>
    </row>
    <row r="205" spans="1:14" s="5" customFormat="1" ht="12.75">
      <c r="A205" s="106" t="s">
        <v>76</v>
      </c>
      <c r="B205" s="107"/>
      <c r="C205" s="132">
        <f>SUM(D205:K205)</f>
        <v>50000</v>
      </c>
      <c r="D205" s="132">
        <f>'PLAN RASHODA I IZDATAKA'!D206</f>
        <v>50000</v>
      </c>
      <c r="E205" s="132">
        <f>'PLAN RASHODA I IZDATAKA'!E206</f>
        <v>0</v>
      </c>
      <c r="F205" s="132">
        <f>'PLAN RASHODA I IZDATAKA'!F206</f>
        <v>0</v>
      </c>
      <c r="G205" s="105">
        <f>'PLAN RASHODA I IZDATAKA'!G206</f>
        <v>0</v>
      </c>
      <c r="H205" s="105">
        <f>'PLAN RASHODA I IZDATAKA'!H206</f>
        <v>0</v>
      </c>
      <c r="I205" s="132">
        <f>'PLAN RASHODA I IZDATAKA'!I206</f>
        <v>0</v>
      </c>
      <c r="J205" s="132">
        <f aca="true" t="shared" si="71" ref="J205:L208">J206</f>
        <v>0</v>
      </c>
      <c r="K205" s="132">
        <f t="shared" si="71"/>
        <v>0</v>
      </c>
      <c r="L205" s="132">
        <v>50000</v>
      </c>
      <c r="M205" s="132">
        <v>50000</v>
      </c>
      <c r="N205" s="105">
        <f>'PLAN RASHODA I IZDATAKA'!N206</f>
        <v>215000</v>
      </c>
    </row>
    <row r="206" spans="1:14" s="5" customFormat="1" ht="25.5">
      <c r="A206" s="75">
        <v>4</v>
      </c>
      <c r="B206" s="92" t="s">
        <v>30</v>
      </c>
      <c r="C206" s="131">
        <f>SUM(D206:K206)</f>
        <v>50000</v>
      </c>
      <c r="D206" s="131">
        <f aca="true" t="shared" si="72" ref="D206:N206">D207</f>
        <v>50000</v>
      </c>
      <c r="E206" s="131">
        <f t="shared" si="72"/>
        <v>0</v>
      </c>
      <c r="F206" s="131">
        <f t="shared" si="72"/>
        <v>0</v>
      </c>
      <c r="G206" s="93">
        <f t="shared" si="72"/>
        <v>0</v>
      </c>
      <c r="H206" s="93">
        <f t="shared" si="72"/>
        <v>0</v>
      </c>
      <c r="I206" s="131">
        <f t="shared" si="72"/>
        <v>0</v>
      </c>
      <c r="J206" s="131">
        <f t="shared" si="71"/>
        <v>0</v>
      </c>
      <c r="K206" s="131">
        <f t="shared" si="71"/>
        <v>0</v>
      </c>
      <c r="L206" s="131">
        <v>50000</v>
      </c>
      <c r="M206" s="131">
        <v>50000</v>
      </c>
      <c r="N206" s="93">
        <f t="shared" si="72"/>
        <v>215000</v>
      </c>
    </row>
    <row r="207" spans="1:14" s="5" customFormat="1" ht="25.5">
      <c r="A207" s="78">
        <v>45</v>
      </c>
      <c r="B207" s="79" t="s">
        <v>70</v>
      </c>
      <c r="C207" s="126">
        <f>SUM(D207:K207)</f>
        <v>50000</v>
      </c>
      <c r="D207" s="126">
        <f aca="true" t="shared" si="73" ref="D207:I207">D208</f>
        <v>50000</v>
      </c>
      <c r="E207" s="126">
        <f t="shared" si="73"/>
        <v>0</v>
      </c>
      <c r="F207" s="126">
        <f t="shared" si="73"/>
        <v>0</v>
      </c>
      <c r="G207" s="80">
        <f t="shared" si="73"/>
        <v>0</v>
      </c>
      <c r="H207" s="80">
        <f t="shared" si="73"/>
        <v>0</v>
      </c>
      <c r="I207" s="126">
        <f t="shared" si="73"/>
        <v>0</v>
      </c>
      <c r="J207" s="126">
        <f t="shared" si="71"/>
        <v>0</v>
      </c>
      <c r="K207" s="126">
        <f t="shared" si="71"/>
        <v>0</v>
      </c>
      <c r="L207" s="126">
        <v>50000</v>
      </c>
      <c r="M207" s="126">
        <v>50000</v>
      </c>
      <c r="N207" s="126">
        <v>215000</v>
      </c>
    </row>
    <row r="208" spans="1:14" s="5" customFormat="1" ht="25.5">
      <c r="A208" s="81">
        <v>451</v>
      </c>
      <c r="B208" s="82" t="s">
        <v>71</v>
      </c>
      <c r="C208" s="127">
        <f>SUM(D208:L208)</f>
        <v>50000</v>
      </c>
      <c r="D208" s="127">
        <f aca="true" t="shared" si="74" ref="D208:N208">D209</f>
        <v>50000</v>
      </c>
      <c r="E208" s="127">
        <f t="shared" si="74"/>
        <v>0</v>
      </c>
      <c r="F208" s="127">
        <f t="shared" si="74"/>
        <v>0</v>
      </c>
      <c r="G208" s="94">
        <f t="shared" si="74"/>
        <v>0</v>
      </c>
      <c r="H208" s="94">
        <f t="shared" si="74"/>
        <v>0</v>
      </c>
      <c r="I208" s="127">
        <f t="shared" si="74"/>
        <v>0</v>
      </c>
      <c r="J208" s="127">
        <f t="shared" si="71"/>
        <v>0</v>
      </c>
      <c r="K208" s="127">
        <f t="shared" si="71"/>
        <v>0</v>
      </c>
      <c r="L208" s="127">
        <f t="shared" si="71"/>
        <v>0</v>
      </c>
      <c r="M208" s="94">
        <f t="shared" si="74"/>
        <v>0</v>
      </c>
      <c r="N208" s="94">
        <f t="shared" si="74"/>
        <v>0</v>
      </c>
    </row>
    <row r="209" spans="1:14" ht="26.25" customHeight="1">
      <c r="A209" s="84">
        <v>4511</v>
      </c>
      <c r="B209" s="85" t="s">
        <v>71</v>
      </c>
      <c r="C209" s="128">
        <f>SUM(D209:L209)</f>
        <v>50000</v>
      </c>
      <c r="D209" s="128">
        <v>50000</v>
      </c>
      <c r="E209" s="128"/>
      <c r="F209" s="128"/>
      <c r="G209" s="83"/>
      <c r="H209" s="83"/>
      <c r="I209" s="128"/>
      <c r="J209" s="128"/>
      <c r="K209" s="128"/>
      <c r="L209" s="128"/>
      <c r="M209" s="83"/>
      <c r="N209" s="83"/>
    </row>
    <row r="210" spans="1:14" ht="12.75" customHeight="1">
      <c r="A210" s="84"/>
      <c r="B210" s="85"/>
      <c r="C210" s="128"/>
      <c r="D210" s="128"/>
      <c r="E210" s="128"/>
      <c r="F210" s="128"/>
      <c r="G210" s="83"/>
      <c r="H210" s="83"/>
      <c r="I210" s="128"/>
      <c r="J210" s="128"/>
      <c r="K210" s="128"/>
      <c r="L210" s="128"/>
      <c r="M210" s="83"/>
      <c r="N210" s="83"/>
    </row>
    <row r="211" spans="1:14" ht="27" customHeight="1">
      <c r="A211" s="255" t="s">
        <v>81</v>
      </c>
      <c r="B211" s="255"/>
      <c r="C211" s="129">
        <f>SUM(D211:K211)</f>
        <v>50000</v>
      </c>
      <c r="D211" s="129">
        <f aca="true" t="shared" si="75" ref="D211:N211">D212</f>
        <v>50000</v>
      </c>
      <c r="E211" s="129">
        <f t="shared" si="75"/>
        <v>0</v>
      </c>
      <c r="F211" s="129">
        <f t="shared" si="75"/>
        <v>0</v>
      </c>
      <c r="G211" s="89">
        <f t="shared" si="75"/>
        <v>0</v>
      </c>
      <c r="H211" s="89">
        <f t="shared" si="75"/>
        <v>0</v>
      </c>
      <c r="I211" s="129">
        <f t="shared" si="75"/>
        <v>0</v>
      </c>
      <c r="J211" s="129">
        <f aca="true" t="shared" si="76" ref="J211:L215">J212</f>
        <v>0</v>
      </c>
      <c r="K211" s="129">
        <f t="shared" si="76"/>
        <v>0</v>
      </c>
      <c r="L211" s="129">
        <v>50000</v>
      </c>
      <c r="M211" s="129">
        <v>50000</v>
      </c>
      <c r="N211" s="89">
        <f t="shared" si="75"/>
        <v>0</v>
      </c>
    </row>
    <row r="212" spans="1:14" ht="26.25" customHeight="1">
      <c r="A212" s="252" t="s">
        <v>82</v>
      </c>
      <c r="B212" s="252"/>
      <c r="C212" s="130">
        <f>SUM(D212:K212)</f>
        <v>50000</v>
      </c>
      <c r="D212" s="130">
        <f aca="true" t="shared" si="77" ref="D212:N212">D213</f>
        <v>50000</v>
      </c>
      <c r="E212" s="130">
        <f t="shared" si="77"/>
        <v>0</v>
      </c>
      <c r="F212" s="130">
        <f t="shared" si="77"/>
        <v>0</v>
      </c>
      <c r="G212" s="91">
        <f t="shared" si="77"/>
        <v>0</v>
      </c>
      <c r="H212" s="91">
        <f t="shared" si="77"/>
        <v>0</v>
      </c>
      <c r="I212" s="130">
        <f t="shared" si="77"/>
        <v>0</v>
      </c>
      <c r="J212" s="130">
        <f t="shared" si="76"/>
        <v>0</v>
      </c>
      <c r="K212" s="130">
        <f t="shared" si="76"/>
        <v>0</v>
      </c>
      <c r="L212" s="130">
        <v>50000</v>
      </c>
      <c r="M212" s="130">
        <v>50000</v>
      </c>
      <c r="N212" s="91">
        <f t="shared" si="77"/>
        <v>0</v>
      </c>
    </row>
    <row r="213" spans="1:14" ht="18" customHeight="1">
      <c r="A213" s="108">
        <v>3</v>
      </c>
      <c r="B213" s="99" t="s">
        <v>17</v>
      </c>
      <c r="C213" s="131">
        <f>SUM(D213:K213)</f>
        <v>50000</v>
      </c>
      <c r="D213" s="131">
        <f aca="true" t="shared" si="78" ref="D213:N213">D214</f>
        <v>50000</v>
      </c>
      <c r="E213" s="131">
        <f t="shared" si="78"/>
        <v>0</v>
      </c>
      <c r="F213" s="131">
        <f t="shared" si="78"/>
        <v>0</v>
      </c>
      <c r="G213" s="93">
        <f t="shared" si="78"/>
        <v>0</v>
      </c>
      <c r="H213" s="93">
        <f t="shared" si="78"/>
        <v>0</v>
      </c>
      <c r="I213" s="131">
        <f t="shared" si="78"/>
        <v>0</v>
      </c>
      <c r="J213" s="131">
        <f t="shared" si="76"/>
        <v>0</v>
      </c>
      <c r="K213" s="131">
        <f t="shared" si="76"/>
        <v>0</v>
      </c>
      <c r="L213" s="131">
        <v>50000</v>
      </c>
      <c r="M213" s="131">
        <v>50000</v>
      </c>
      <c r="N213" s="93">
        <f t="shared" si="78"/>
        <v>0</v>
      </c>
    </row>
    <row r="214" spans="1:14" ht="12.75">
      <c r="A214" s="100">
        <v>32</v>
      </c>
      <c r="B214" s="101" t="s">
        <v>22</v>
      </c>
      <c r="C214" s="126">
        <f>SUM(D214:K214)</f>
        <v>50000</v>
      </c>
      <c r="D214" s="126">
        <f aca="true" t="shared" si="79" ref="D214:N214">D215</f>
        <v>50000</v>
      </c>
      <c r="E214" s="126">
        <f t="shared" si="79"/>
        <v>0</v>
      </c>
      <c r="F214" s="126">
        <f t="shared" si="79"/>
        <v>0</v>
      </c>
      <c r="G214" s="80">
        <f t="shared" si="79"/>
        <v>0</v>
      </c>
      <c r="H214" s="80">
        <f t="shared" si="79"/>
        <v>0</v>
      </c>
      <c r="I214" s="126">
        <f t="shared" si="79"/>
        <v>0</v>
      </c>
      <c r="J214" s="126">
        <f t="shared" si="76"/>
        <v>0</v>
      </c>
      <c r="K214" s="126">
        <f t="shared" si="76"/>
        <v>0</v>
      </c>
      <c r="L214" s="126">
        <v>50000</v>
      </c>
      <c r="M214" s="126">
        <v>50000</v>
      </c>
      <c r="N214" s="80">
        <f t="shared" si="79"/>
        <v>0</v>
      </c>
    </row>
    <row r="215" spans="1:14" ht="12.75">
      <c r="A215" s="102">
        <v>323</v>
      </c>
      <c r="B215" s="103" t="s">
        <v>25</v>
      </c>
      <c r="C215" s="127">
        <f>SUM(D215:L215)</f>
        <v>50000</v>
      </c>
      <c r="D215" s="127">
        <f aca="true" t="shared" si="80" ref="D215:N215">D216</f>
        <v>50000</v>
      </c>
      <c r="E215" s="127">
        <f t="shared" si="80"/>
        <v>0</v>
      </c>
      <c r="F215" s="127">
        <f t="shared" si="80"/>
        <v>0</v>
      </c>
      <c r="G215" s="94">
        <f t="shared" si="80"/>
        <v>0</v>
      </c>
      <c r="H215" s="94">
        <f t="shared" si="80"/>
        <v>0</v>
      </c>
      <c r="I215" s="127">
        <f t="shared" si="80"/>
        <v>0</v>
      </c>
      <c r="J215" s="127">
        <f t="shared" si="76"/>
        <v>0</v>
      </c>
      <c r="K215" s="127">
        <f t="shared" si="76"/>
        <v>0</v>
      </c>
      <c r="L215" s="127">
        <f t="shared" si="76"/>
        <v>0</v>
      </c>
      <c r="M215" s="94">
        <f t="shared" si="80"/>
        <v>0</v>
      </c>
      <c r="N215" s="94">
        <f t="shared" si="80"/>
        <v>0</v>
      </c>
    </row>
    <row r="216" spans="1:14" ht="12.75" customHeight="1">
      <c r="A216" s="84">
        <v>3232</v>
      </c>
      <c r="B216" s="85" t="s">
        <v>52</v>
      </c>
      <c r="C216" s="128">
        <f>SUM(D216:L216)</f>
        <v>50000</v>
      </c>
      <c r="D216" s="128">
        <v>50000</v>
      </c>
      <c r="E216" s="128"/>
      <c r="F216" s="128"/>
      <c r="G216" s="83"/>
      <c r="H216" s="83"/>
      <c r="I216" s="128"/>
      <c r="J216" s="128"/>
      <c r="K216" s="128"/>
      <c r="L216" s="128"/>
      <c r="M216" s="83"/>
      <c r="N216" s="83"/>
    </row>
    <row r="217" spans="1:14" ht="12.75" customHeight="1">
      <c r="A217" s="84"/>
      <c r="B217" s="85"/>
      <c r="C217" s="128"/>
      <c r="D217" s="128"/>
      <c r="E217" s="128"/>
      <c r="F217" s="128"/>
      <c r="G217" s="83"/>
      <c r="H217" s="83"/>
      <c r="I217" s="128"/>
      <c r="J217" s="128"/>
      <c r="K217" s="128"/>
      <c r="L217" s="128"/>
      <c r="M217" s="83"/>
      <c r="N217" s="83"/>
    </row>
    <row r="218" spans="1:14" ht="25.5" customHeight="1">
      <c r="A218" s="255" t="s">
        <v>147</v>
      </c>
      <c r="B218" s="255"/>
      <c r="C218" s="129">
        <v>150000</v>
      </c>
      <c r="D218" s="129"/>
      <c r="E218" s="129"/>
      <c r="F218" s="129"/>
      <c r="G218" s="255"/>
      <c r="H218" s="255"/>
      <c r="I218" s="129">
        <v>150000</v>
      </c>
      <c r="J218" s="129"/>
      <c r="K218" s="129"/>
      <c r="L218" s="129">
        <v>150000</v>
      </c>
      <c r="M218" s="129">
        <v>150000</v>
      </c>
      <c r="N218" s="83"/>
    </row>
    <row r="219" spans="1:14" ht="27" customHeight="1">
      <c r="A219" s="252" t="s">
        <v>146</v>
      </c>
      <c r="B219" s="252"/>
      <c r="C219" s="130">
        <v>150000</v>
      </c>
      <c r="D219" s="130"/>
      <c r="E219" s="130"/>
      <c r="F219" s="130"/>
      <c r="G219" s="91"/>
      <c r="H219" s="91"/>
      <c r="I219" s="130">
        <v>150000</v>
      </c>
      <c r="J219" s="130"/>
      <c r="K219" s="130"/>
      <c r="L219" s="130">
        <v>150000</v>
      </c>
      <c r="M219" s="130">
        <v>150000</v>
      </c>
      <c r="N219" s="83"/>
    </row>
    <row r="220" spans="1:14" ht="18" customHeight="1">
      <c r="A220" s="75">
        <v>3</v>
      </c>
      <c r="B220" s="92" t="s">
        <v>17</v>
      </c>
      <c r="C220" s="131">
        <v>150000</v>
      </c>
      <c r="D220" s="92"/>
      <c r="E220" s="75"/>
      <c r="F220" s="92"/>
      <c r="G220" s="75"/>
      <c r="H220" s="92"/>
      <c r="I220" s="131">
        <v>150000</v>
      </c>
      <c r="J220" s="92"/>
      <c r="K220" s="75"/>
      <c r="L220" s="131">
        <v>150000</v>
      </c>
      <c r="M220" s="131">
        <v>150000</v>
      </c>
      <c r="N220" s="83"/>
    </row>
    <row r="221" spans="1:14" ht="12.75" customHeight="1">
      <c r="A221" s="78">
        <v>32</v>
      </c>
      <c r="B221" s="79" t="s">
        <v>22</v>
      </c>
      <c r="C221" s="126">
        <v>150000</v>
      </c>
      <c r="D221" s="79"/>
      <c r="E221" s="78"/>
      <c r="F221" s="79"/>
      <c r="G221" s="78"/>
      <c r="H221" s="79"/>
      <c r="I221" s="126">
        <v>150000</v>
      </c>
      <c r="J221" s="79"/>
      <c r="K221" s="78"/>
      <c r="L221" s="126">
        <v>150000</v>
      </c>
      <c r="M221" s="126">
        <v>150000</v>
      </c>
      <c r="N221" s="83"/>
    </row>
    <row r="222" spans="1:14" ht="12.75" customHeight="1">
      <c r="A222" s="84">
        <v>3221</v>
      </c>
      <c r="B222" s="85" t="s">
        <v>148</v>
      </c>
      <c r="C222" s="128">
        <v>150000</v>
      </c>
      <c r="D222" s="128"/>
      <c r="E222" s="128"/>
      <c r="F222" s="128"/>
      <c r="G222" s="83"/>
      <c r="H222" s="83"/>
      <c r="I222" s="128">
        <v>150000</v>
      </c>
      <c r="J222" s="128"/>
      <c r="K222" s="128"/>
      <c r="L222" s="128"/>
      <c r="M222" s="83"/>
      <c r="N222" s="83"/>
    </row>
    <row r="223" spans="1:14" ht="12.75" customHeight="1">
      <c r="A223" s="84"/>
      <c r="B223" s="85"/>
      <c r="C223" s="128"/>
      <c r="D223" s="128"/>
      <c r="E223" s="128"/>
      <c r="F223" s="128"/>
      <c r="G223" s="83"/>
      <c r="H223" s="83"/>
      <c r="I223" s="128"/>
      <c r="J223" s="128"/>
      <c r="K223" s="128"/>
      <c r="L223" s="128"/>
      <c r="M223" s="83"/>
      <c r="N223" s="83"/>
    </row>
    <row r="224" spans="1:14" ht="12.75">
      <c r="A224" s="84"/>
      <c r="B224" s="85"/>
      <c r="C224" s="128"/>
      <c r="D224" s="128"/>
      <c r="E224" s="128"/>
      <c r="F224" s="128"/>
      <c r="G224" s="83"/>
      <c r="H224" s="83"/>
      <c r="I224" s="128"/>
      <c r="J224" s="128"/>
      <c r="K224" s="128"/>
      <c r="L224" s="128"/>
      <c r="M224" s="83"/>
      <c r="N224" s="83"/>
    </row>
    <row r="225" spans="1:14" s="5" customFormat="1" ht="12.75">
      <c r="A225" s="257" t="s">
        <v>69</v>
      </c>
      <c r="B225" s="257"/>
      <c r="C225" s="133">
        <v>12016209</v>
      </c>
      <c r="D225" s="133">
        <v>1082659</v>
      </c>
      <c r="E225" s="200">
        <v>224150</v>
      </c>
      <c r="F225" s="133">
        <v>567784</v>
      </c>
      <c r="G225" s="133">
        <f>G6+G25+G68+G75+G128+G194+G211</f>
        <v>9577096</v>
      </c>
      <c r="H225" s="133">
        <f>H6+H25+H68+H75+H128+H194+H211</f>
        <v>0</v>
      </c>
      <c r="I225" s="133">
        <v>490000</v>
      </c>
      <c r="J225" s="133">
        <f>J6+J25+J68+J75+J128+J194+J211</f>
        <v>15600</v>
      </c>
      <c r="K225" s="133">
        <v>58920</v>
      </c>
      <c r="L225" s="133">
        <v>12016209</v>
      </c>
      <c r="M225" s="133">
        <v>12016209</v>
      </c>
      <c r="N225" s="109">
        <f>N6+N25+N68+N75+N128+N194+N211</f>
        <v>1315000</v>
      </c>
    </row>
    <row r="226" spans="1:14" ht="12.75">
      <c r="A226" s="55"/>
      <c r="B226" s="8"/>
      <c r="C226" s="122"/>
      <c r="D226" s="122"/>
      <c r="E226" s="199"/>
      <c r="F226" s="44"/>
      <c r="G226" s="44"/>
      <c r="H226" s="44"/>
      <c r="I226" s="44"/>
      <c r="J226" s="122"/>
      <c r="K226" s="44"/>
      <c r="L226" s="44"/>
      <c r="M226" s="44"/>
      <c r="N226" s="44"/>
    </row>
    <row r="227" spans="1:14" ht="12.75">
      <c r="A227" s="271" t="s">
        <v>153</v>
      </c>
      <c r="B227" s="27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56"/>
      <c r="B228" s="8"/>
      <c r="C228" s="1"/>
      <c r="D228" s="1"/>
      <c r="E228" s="1"/>
      <c r="F228" s="1"/>
      <c r="G228" s="1"/>
      <c r="H228" s="1"/>
      <c r="I228" s="1"/>
      <c r="J228" s="273" t="s">
        <v>154</v>
      </c>
      <c r="K228" s="272"/>
      <c r="L228" s="1"/>
      <c r="M228" s="1"/>
      <c r="N228" s="1"/>
    </row>
    <row r="229" spans="1:14" ht="12.75">
      <c r="A229" s="56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56"/>
      <c r="B230" s="8"/>
      <c r="C230" s="1"/>
      <c r="D230" s="1"/>
      <c r="E230" s="1"/>
      <c r="F230" s="1"/>
      <c r="G230" s="1"/>
      <c r="H230" s="1"/>
      <c r="I230" s="1"/>
      <c r="J230" s="273" t="s">
        <v>157</v>
      </c>
      <c r="K230" s="272"/>
      <c r="L230" s="1"/>
      <c r="M230" s="1"/>
      <c r="N230" s="1"/>
    </row>
    <row r="231" spans="1:14" ht="12.75">
      <c r="A231" s="56"/>
      <c r="B231" s="8"/>
      <c r="C231" s="1"/>
      <c r="D231" s="1"/>
      <c r="E231" s="1"/>
      <c r="F231" s="1"/>
      <c r="G231" s="1"/>
      <c r="H231" s="1"/>
      <c r="I231" s="1"/>
      <c r="J231" s="273" t="s">
        <v>156</v>
      </c>
      <c r="K231" s="272"/>
      <c r="L231" s="1"/>
      <c r="M231" s="1"/>
      <c r="N231" s="1"/>
    </row>
    <row r="232" spans="1:14" ht="12.75">
      <c r="A232" s="56"/>
      <c r="B232" s="8"/>
      <c r="C232" s="1"/>
      <c r="D232" s="1"/>
      <c r="E232" s="1"/>
      <c r="F232" s="1"/>
      <c r="G232" s="1"/>
      <c r="H232" s="1"/>
      <c r="I232" s="1"/>
      <c r="J232" s="272"/>
      <c r="K232" s="272"/>
      <c r="L232" s="1"/>
      <c r="M232" s="1"/>
      <c r="N232" s="1"/>
    </row>
    <row r="233" spans="1:14" ht="12.75">
      <c r="A233" s="56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56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56"/>
      <c r="B235" s="8"/>
      <c r="C235" s="1"/>
      <c r="D235" s="1"/>
      <c r="E235" s="1"/>
      <c r="F235" s="1"/>
      <c r="G235" s="1"/>
      <c r="H235" s="1" t="s">
        <v>114</v>
      </c>
      <c r="I235" s="1"/>
      <c r="J235" s="1"/>
      <c r="K235" s="1"/>
      <c r="L235" s="1"/>
      <c r="M235" s="1"/>
      <c r="N235" s="1"/>
    </row>
    <row r="236" spans="1:14" ht="12.75">
      <c r="A236" s="56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56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56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56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56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56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56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56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56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56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56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56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56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56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56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56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56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56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56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56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56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56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56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56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56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56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56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56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56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56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56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56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56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56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56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56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56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56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56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56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56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56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56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56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56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56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56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56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56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56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56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56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56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56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5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56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56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56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5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5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56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5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5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5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5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5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5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5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5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5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5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5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5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5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5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5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5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5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5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5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5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5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5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5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5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5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5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5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5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5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5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5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5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5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5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5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5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5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5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5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5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5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5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5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5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5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5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5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5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5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5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5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5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5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5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5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5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5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5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5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5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5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5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5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5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5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5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5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5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5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5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5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5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5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5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5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5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5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5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5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5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5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5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5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5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5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5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5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5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5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5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5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5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5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5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5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5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5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5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5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5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5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5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5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5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5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5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5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5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5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5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5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5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5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5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5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5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5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5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5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5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5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56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56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56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56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56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56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56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56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56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56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56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56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56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56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56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56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56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56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56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56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56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56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56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56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56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56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56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56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56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56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56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56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56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56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56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56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56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56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56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56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56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56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56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56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56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56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56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56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56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56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56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56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56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56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56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56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56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56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56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56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56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56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56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56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56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56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56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56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56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56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56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56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56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56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56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56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56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56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56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56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56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56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56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56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56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56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56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56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56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56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56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56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56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56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56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56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</sheetData>
  <sheetProtection/>
  <mergeCells count="32">
    <mergeCell ref="A227:B227"/>
    <mergeCell ref="J228:K228"/>
    <mergeCell ref="J231:K232"/>
    <mergeCell ref="J230:K230"/>
    <mergeCell ref="A211:B211"/>
    <mergeCell ref="A1:N1"/>
    <mergeCell ref="A130:B130"/>
    <mergeCell ref="A151:B151"/>
    <mergeCell ref="A194:B194"/>
    <mergeCell ref="A113:B113"/>
    <mergeCell ref="D113:E113"/>
    <mergeCell ref="G113:H113"/>
    <mergeCell ref="A171:B171"/>
    <mergeCell ref="A225:B225"/>
    <mergeCell ref="A6:B6"/>
    <mergeCell ref="A25:B25"/>
    <mergeCell ref="A75:B75"/>
    <mergeCell ref="A128:B128"/>
    <mergeCell ref="A26:B26"/>
    <mergeCell ref="A129:B129"/>
    <mergeCell ref="A68:B68"/>
    <mergeCell ref="A219:B219"/>
    <mergeCell ref="A69:B69"/>
    <mergeCell ref="J113:K113"/>
    <mergeCell ref="A114:B114"/>
    <mergeCell ref="D114:E114"/>
    <mergeCell ref="G114:H114"/>
    <mergeCell ref="J114:K114"/>
    <mergeCell ref="A218:B218"/>
    <mergeCell ref="G218:H218"/>
    <mergeCell ref="A212:B212"/>
    <mergeCell ref="A140:B140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E62:H62 N62 E132:H132 N132 E129:H129 N129 D142:H142 N142 D153:H153 N153 K132 K129 K142 K153 I62 I132 I129 I142 I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2018-03-26T09:54:22Z</cp:lastPrinted>
  <dcterms:created xsi:type="dcterms:W3CDTF">2013-09-11T11:00:21Z</dcterms:created>
  <dcterms:modified xsi:type="dcterms:W3CDTF">2018-03-26T10:07:20Z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